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8kbi-sv21\国立吉備青少年自然の家\事業推進係\00事業推進係一般業務\80HP更新関係\01_HP更新時使用データ\2023年度\"/>
    </mc:Choice>
  </mc:AlternateContent>
  <xr:revisionPtr revIDLastSave="0" documentId="13_ncr:1_{CAED48DB-1613-4485-BE6D-0566E59C4049}" xr6:coauthVersionLast="36" xr6:coauthVersionMax="36" xr10:uidLastSave="{00000000-0000-0000-0000-000000000000}"/>
  <bookViews>
    <workbookView xWindow="0" yWindow="0" windowWidth="28800" windowHeight="12135" activeTab="1" xr2:uid="{00000000-000D-0000-FFFF-FFFF00000000}"/>
  </bookViews>
  <sheets>
    <sheet name="宿泊食事簡易試算シート" sheetId="14" r:id="rId1"/>
    <sheet name="料金試算表（詳細－手入力版）" sheetId="13" r:id="rId2"/>
  </sheets>
  <definedNames>
    <definedName name="_xlnm._FilterDatabase" localSheetId="0" hidden="1">宿泊食事簡易試算シート!#REF!</definedName>
    <definedName name="_xlnm._FilterDatabase" localSheetId="1" hidden="1">'料金試算表（詳細－手入力版）'!#REF!</definedName>
    <definedName name="_xlnm.Print_Area" localSheetId="0">宿泊食事簡易試算シート!$A$1:$I$44</definedName>
    <definedName name="_xlnm.Print_Area" localSheetId="1">'料金試算表（詳細－手入力版）'!$A$1:$AV$131</definedName>
    <definedName name="_xlnm.Print_Titles" localSheetId="1">'料金試算表（詳細－手入力版）'!$5:$5</definedName>
  </definedNames>
  <calcPr calcId="191029"/>
</workbook>
</file>

<file path=xl/calcChain.xml><?xml version="1.0" encoding="utf-8"?>
<calcChain xmlns="http://schemas.openxmlformats.org/spreadsheetml/2006/main">
  <c r="W116" i="13" l="1"/>
  <c r="I11" i="14" l="1"/>
  <c r="H15" i="14"/>
  <c r="F15" i="14"/>
  <c r="G14" i="14"/>
  <c r="E14" i="14"/>
  <c r="E25" i="14"/>
  <c r="E24" i="14"/>
  <c r="E23" i="14"/>
  <c r="E19" i="14"/>
  <c r="W48" i="13" l="1"/>
  <c r="W69" i="13"/>
  <c r="W12" i="13"/>
  <c r="W17" i="13"/>
  <c r="W16" i="13"/>
  <c r="W15" i="13"/>
  <c r="W14" i="13"/>
  <c r="W13" i="13"/>
  <c r="W121" i="13"/>
  <c r="W42" i="13"/>
  <c r="W65" i="13"/>
  <c r="W36" i="13"/>
  <c r="W35" i="13"/>
  <c r="W34" i="13"/>
  <c r="W33" i="13"/>
  <c r="W23" i="13"/>
  <c r="W58" i="13"/>
  <c r="W64" i="13"/>
  <c r="E40" i="14"/>
  <c r="W46" i="13"/>
  <c r="W47" i="13"/>
  <c r="F23" i="14"/>
  <c r="F24" i="14"/>
  <c r="F25" i="14"/>
  <c r="L30" i="14"/>
  <c r="L31" i="14"/>
  <c r="L33" i="14"/>
  <c r="E39" i="14"/>
  <c r="E41" i="14" s="1"/>
  <c r="W11" i="13"/>
  <c r="W70" i="13"/>
  <c r="W71" i="13"/>
  <c r="W72" i="13"/>
  <c r="W73" i="13"/>
  <c r="W74" i="13"/>
  <c r="W75" i="13"/>
  <c r="W76" i="13"/>
  <c r="W77" i="13"/>
  <c r="W78" i="13"/>
  <c r="W80" i="13"/>
  <c r="W81" i="13"/>
  <c r="W82" i="13"/>
  <c r="W83" i="13"/>
  <c r="W84" i="13"/>
  <c r="W85" i="13"/>
  <c r="W86" i="13"/>
  <c r="W87" i="13"/>
  <c r="W88" i="13"/>
  <c r="W90" i="13"/>
  <c r="W92" i="13"/>
  <c r="W94" i="13"/>
  <c r="W96" i="13"/>
  <c r="W98" i="13"/>
  <c r="W100" i="13"/>
  <c r="W102" i="13"/>
  <c r="W104" i="13"/>
  <c r="W106" i="13"/>
  <c r="W108" i="13"/>
  <c r="W110" i="13"/>
  <c r="W112" i="13"/>
  <c r="W114" i="13"/>
  <c r="W115" i="13"/>
  <c r="W117" i="13"/>
  <c r="W118" i="13"/>
  <c r="W119" i="13"/>
  <c r="W120" i="13"/>
  <c r="W122" i="13"/>
  <c r="W123" i="13"/>
  <c r="W124" i="13"/>
  <c r="W125" i="13"/>
  <c r="W126" i="13"/>
  <c r="W127" i="13"/>
  <c r="W129" i="13"/>
  <c r="W22" i="13"/>
  <c r="W24" i="13"/>
  <c r="W25" i="13"/>
  <c r="W26" i="13"/>
  <c r="W27" i="13"/>
  <c r="W28" i="13"/>
  <c r="W29" i="13"/>
  <c r="W30" i="13"/>
  <c r="W31" i="13"/>
  <c r="W32" i="13"/>
  <c r="W37" i="13"/>
  <c r="W38" i="13"/>
  <c r="W39" i="13"/>
  <c r="W40" i="13"/>
  <c r="W41" i="13"/>
  <c r="W43" i="13"/>
  <c r="W44" i="13"/>
  <c r="W45" i="13"/>
  <c r="W49" i="13"/>
  <c r="W50" i="13"/>
  <c r="W51" i="13"/>
  <c r="W52" i="13"/>
  <c r="W53" i="13"/>
  <c r="W54" i="13"/>
  <c r="W55" i="13"/>
  <c r="W56" i="13"/>
  <c r="W57" i="13"/>
  <c r="W59" i="13"/>
  <c r="W66" i="13"/>
  <c r="W60" i="13"/>
  <c r="W61" i="13"/>
  <c r="W62" i="13"/>
  <c r="W67" i="13"/>
  <c r="W63" i="13"/>
  <c r="W6" i="13"/>
  <c r="W7" i="13"/>
  <c r="W8" i="13"/>
  <c r="W9" i="13"/>
  <c r="W10" i="13"/>
  <c r="M31" i="14"/>
  <c r="N31" i="14" s="1"/>
  <c r="O31" i="14" s="1"/>
  <c r="L32" i="14"/>
  <c r="M32" i="14"/>
  <c r="N32" i="14" s="1"/>
  <c r="O32" i="14" s="1"/>
  <c r="M33" i="14"/>
  <c r="N33" i="14" s="1"/>
  <c r="O33" i="14" s="1"/>
  <c r="L34" i="14"/>
  <c r="M34" i="14"/>
  <c r="N34" i="14" s="1"/>
  <c r="O34" i="14" s="1"/>
  <c r="L35" i="14"/>
  <c r="M35" i="14"/>
  <c r="N35" i="14" s="1"/>
  <c r="O35" i="14" s="1"/>
  <c r="M30" i="14"/>
  <c r="N30" i="14" s="1"/>
  <c r="O30" i="14" s="1"/>
  <c r="I12" i="14"/>
  <c r="I13" i="14"/>
  <c r="D15" i="14"/>
  <c r="T18" i="13" l="1"/>
  <c r="T68" i="13"/>
  <c r="T131" i="13"/>
  <c r="AP2" i="13" s="1"/>
  <c r="P35" i="14"/>
  <c r="E35" i="14" s="1"/>
  <c r="F35" i="14" s="1"/>
  <c r="P34" i="14"/>
  <c r="E34" i="14" s="1"/>
  <c r="F34" i="14" s="1"/>
  <c r="P33" i="14"/>
  <c r="E33" i="14" s="1"/>
  <c r="F33" i="14" s="1"/>
  <c r="P32" i="14"/>
  <c r="E32" i="14" s="1"/>
  <c r="F32" i="14" s="1"/>
  <c r="P31" i="14"/>
  <c r="E31" i="14" s="1"/>
  <c r="F31" i="14" s="1"/>
  <c r="P30" i="14"/>
  <c r="E30" i="14" s="1"/>
  <c r="F30" i="14" s="1"/>
  <c r="I14" i="14"/>
  <c r="I15" i="14" s="1"/>
  <c r="I23" i="14"/>
  <c r="H34" i="14" l="1"/>
  <c r="I34" i="14" s="1"/>
  <c r="H32" i="14"/>
  <c r="I32" i="14" s="1"/>
  <c r="H33" i="14"/>
  <c r="I33" i="14" s="1"/>
  <c r="H31" i="14"/>
  <c r="I31" i="14" s="1"/>
  <c r="H30" i="14"/>
  <c r="I30" i="14" s="1"/>
  <c r="I25" i="14"/>
  <c r="F36" i="14"/>
  <c r="I36" i="14" l="1"/>
  <c r="I41" i="14" s="1"/>
  <c r="I44" i="14" s="1"/>
</calcChain>
</file>

<file path=xl/sharedStrings.xml><?xml version="1.0" encoding="utf-8"?>
<sst xmlns="http://schemas.openxmlformats.org/spreadsheetml/2006/main" count="331" uniqueCount="301">
  <si>
    <t>小計</t>
    <rPh sb="0" eb="2">
      <t>ショウケイ</t>
    </rPh>
    <phoneticPr fontId="1"/>
  </si>
  <si>
    <t>夕食</t>
    <rPh sb="0" eb="1">
      <t>ユウ</t>
    </rPh>
    <rPh sb="1" eb="2">
      <t>タ</t>
    </rPh>
    <phoneticPr fontId="1"/>
  </si>
  <si>
    <t>朝食</t>
    <rPh sb="0" eb="1">
      <t>アサ</t>
    </rPh>
    <rPh sb="1" eb="2">
      <t>ショク</t>
    </rPh>
    <phoneticPr fontId="1"/>
  </si>
  <si>
    <t>昼食</t>
    <rPh sb="0" eb="1">
      <t>ヒル</t>
    </rPh>
    <rPh sb="1" eb="2">
      <t>ショク</t>
    </rPh>
    <phoneticPr fontId="1"/>
  </si>
  <si>
    <t>小学生</t>
    <rPh sb="0" eb="3">
      <t>ショウガクセイ</t>
    </rPh>
    <phoneticPr fontId="1"/>
  </si>
  <si>
    <t>中学生以上</t>
    <rPh sb="0" eb="3">
      <t>チュウガクセイ</t>
    </rPh>
    <rPh sb="3" eb="5">
      <t>イジョウ</t>
    </rPh>
    <phoneticPr fontId="1"/>
  </si>
  <si>
    <t>人数</t>
    <rPh sb="0" eb="2">
      <t>ニンズウ</t>
    </rPh>
    <phoneticPr fontId="1"/>
  </si>
  <si>
    <t>日</t>
    <rPh sb="0" eb="1">
      <t>ヒ</t>
    </rPh>
    <phoneticPr fontId="1"/>
  </si>
  <si>
    <t>宿泊棟</t>
    <rPh sb="0" eb="3">
      <t>シュクハクトウ</t>
    </rPh>
    <phoneticPr fontId="1"/>
  </si>
  <si>
    <t>キャンプ場</t>
    <rPh sb="4" eb="5">
      <t>ジョウ</t>
    </rPh>
    <phoneticPr fontId="1"/>
  </si>
  <si>
    <t>幼児（3歳以下）</t>
    <rPh sb="0" eb="2">
      <t>ヨウジ</t>
    </rPh>
    <rPh sb="4" eb="5">
      <t>サイ</t>
    </rPh>
    <rPh sb="5" eb="7">
      <t>イカ</t>
    </rPh>
    <phoneticPr fontId="1"/>
  </si>
  <si>
    <t>シーツ
等洗濯料</t>
    <rPh sb="4" eb="5">
      <t>トウ</t>
    </rPh>
    <rPh sb="5" eb="8">
      <t>センタクリョウ</t>
    </rPh>
    <phoneticPr fontId="1"/>
  </si>
  <si>
    <t>シーツ
交換回数</t>
    <rPh sb="4" eb="6">
      <t>コウカン</t>
    </rPh>
    <rPh sb="6" eb="8">
      <t>カイスウ</t>
    </rPh>
    <phoneticPr fontId="1"/>
  </si>
  <si>
    <t>年齢</t>
    <rPh sb="0" eb="2">
      <t>ネンレイ</t>
    </rPh>
    <phoneticPr fontId="1"/>
  </si>
  <si>
    <t>（２）シーツ等洗濯料（人数を入力してください）</t>
    <rPh sb="6" eb="7">
      <t>トウ</t>
    </rPh>
    <rPh sb="7" eb="10">
      <t>センタクリョウ</t>
    </rPh>
    <phoneticPr fontId="1"/>
  </si>
  <si>
    <t>合計</t>
    <rPh sb="0" eb="2">
      <t>ゴウケイ</t>
    </rPh>
    <phoneticPr fontId="1"/>
  </si>
  <si>
    <t>A食事代合計</t>
    <rPh sb="1" eb="4">
      <t>ショクジダイ</t>
    </rPh>
    <rPh sb="4" eb="6">
      <t>ゴウケイ</t>
    </rPh>
    <phoneticPr fontId="1"/>
  </si>
  <si>
    <t>国立吉備青少年自然の家</t>
    <rPh sb="0" eb="4">
      <t>コクリツキビ</t>
    </rPh>
    <rPh sb="4" eb="7">
      <t>セイショウネン</t>
    </rPh>
    <rPh sb="7" eb="9">
      <t>シゼン</t>
    </rPh>
    <rPh sb="10" eb="11">
      <t>イエ</t>
    </rPh>
    <phoneticPr fontId="1"/>
  </si>
  <si>
    <t>使い方</t>
    <rPh sb="0" eb="1">
      <t>ツカ</t>
    </rPh>
    <rPh sb="2" eb="3">
      <t>カタ</t>
    </rPh>
    <phoneticPr fontId="1"/>
  </si>
  <si>
    <t>宿泊人数シーツ
使用枚数</t>
    <rPh sb="0" eb="2">
      <t>シュクハク</t>
    </rPh>
    <rPh sb="2" eb="4">
      <t>ニンズウ</t>
    </rPh>
    <rPh sb="8" eb="10">
      <t>シヨウ</t>
    </rPh>
    <rPh sb="10" eb="12">
      <t>マイスウ</t>
    </rPh>
    <phoneticPr fontId="1"/>
  </si>
  <si>
    <t>和朝食Ａ，Ｂ
洋朝食Ａ，Ｂ</t>
    <rPh sb="0" eb="1">
      <t>ワ</t>
    </rPh>
    <rPh sb="1" eb="3">
      <t>チョウショク</t>
    </rPh>
    <rPh sb="7" eb="8">
      <t>ヨウ</t>
    </rPh>
    <rPh sb="8" eb="10">
      <t>チョウショク</t>
    </rPh>
    <phoneticPr fontId="1"/>
  </si>
  <si>
    <t>野菜サラダ</t>
    <rPh sb="0" eb="2">
      <t>ヤサイ</t>
    </rPh>
    <phoneticPr fontId="1"/>
  </si>
  <si>
    <t>すき焼き
焼肉風野菜炒め
炊き込みご飯と豚汁</t>
    <rPh sb="2" eb="3">
      <t>ヤ</t>
    </rPh>
    <rPh sb="5" eb="6">
      <t>ヤ</t>
    </rPh>
    <rPh sb="6" eb="7">
      <t>ニク</t>
    </rPh>
    <rPh sb="7" eb="8">
      <t>フウ</t>
    </rPh>
    <rPh sb="8" eb="10">
      <t>ヤサイ</t>
    </rPh>
    <rPh sb="10" eb="11">
      <t>イタ</t>
    </rPh>
    <rPh sb="13" eb="14">
      <t>タ</t>
    </rPh>
    <rPh sb="15" eb="16">
      <t>コ</t>
    </rPh>
    <rPh sb="18" eb="19">
      <t>メシ</t>
    </rPh>
    <rPh sb="20" eb="22">
      <t>トンジル</t>
    </rPh>
    <phoneticPr fontId="1"/>
  </si>
  <si>
    <t>焼きそば</t>
    <rPh sb="0" eb="1">
      <t>ヤ</t>
    </rPh>
    <phoneticPr fontId="1"/>
  </si>
  <si>
    <t>不要</t>
    <rPh sb="0" eb="2">
      <t>フヨウ</t>
    </rPh>
    <phoneticPr fontId="1"/>
  </si>
  <si>
    <t>集水升ネット</t>
    <rPh sb="0" eb="2">
      <t>シュウスイ</t>
    </rPh>
    <rPh sb="2" eb="3">
      <t>マス</t>
    </rPh>
    <phoneticPr fontId="1"/>
  </si>
  <si>
    <t>単価</t>
    <rPh sb="0" eb="2">
      <t>タンカ</t>
    </rPh>
    <phoneticPr fontId="1"/>
  </si>
  <si>
    <t>食事人数</t>
  </si>
  <si>
    <t>8人前
セット
単価</t>
  </si>
  <si>
    <t>金額</t>
  </si>
  <si>
    <t>まき
単価</t>
  </si>
  <si>
    <t>まき
金額合計</t>
  </si>
  <si>
    <r>
      <t xml:space="preserve">まき
推奨数
</t>
    </r>
    <r>
      <rPr>
        <sz val="9"/>
        <rFont val="HG丸ｺﾞｼｯｸM-PRO"/>
        <family val="3"/>
        <charset val="128"/>
      </rPr>
      <t>（1セット1.5束）</t>
    </r>
    <phoneticPr fontId="1"/>
  </si>
  <si>
    <t>（キャンプ場　イヌＫ２ヶ所　サルＫ４ヶ所　キジＫ４ヶ所　ロッジＡＫ　１ヶ所　ＢＫ　１ヶ所　ＣＫ　２ヶ所　ＣＲＫ不要）</t>
    <rPh sb="5" eb="6">
      <t>ジョウ</t>
    </rPh>
    <rPh sb="12" eb="13">
      <t>ショ</t>
    </rPh>
    <rPh sb="19" eb="20">
      <t>ショ</t>
    </rPh>
    <rPh sb="36" eb="37">
      <t>ショ</t>
    </rPh>
    <rPh sb="43" eb="44">
      <t>ショ</t>
    </rPh>
    <rPh sb="50" eb="51">
      <t>ショ</t>
    </rPh>
    <rPh sb="55" eb="57">
      <t>フヨウ</t>
    </rPh>
    <phoneticPr fontId="1"/>
  </si>
  <si>
    <t>　　＊複数回利用の場合は延べ人数を入力してください</t>
    <rPh sb="3" eb="6">
      <t>フクスウカイ</t>
    </rPh>
    <rPh sb="6" eb="8">
      <t>リヨウ</t>
    </rPh>
    <rPh sb="9" eb="11">
      <t>バアイ</t>
    </rPh>
    <rPh sb="12" eb="13">
      <t>ノ</t>
    </rPh>
    <phoneticPr fontId="1"/>
  </si>
  <si>
    <t>（３）野外炊事（人数を入力してください）</t>
    <rPh sb="3" eb="5">
      <t>ヤガイ</t>
    </rPh>
    <rPh sb="5" eb="7">
      <t>スイジ</t>
    </rPh>
    <phoneticPr fontId="1"/>
  </si>
  <si>
    <t>（１）食事代（人数を入力してください）</t>
    <phoneticPr fontId="1"/>
  </si>
  <si>
    <t>レストラン</t>
    <phoneticPr fontId="1"/>
  </si>
  <si>
    <t>4歳以上</t>
    <phoneticPr fontId="1"/>
  </si>
  <si>
    <t>宿泊日数</t>
    <phoneticPr fontId="1"/>
  </si>
  <si>
    <t>宿泊場所</t>
    <phoneticPr fontId="1"/>
  </si>
  <si>
    <t>Bシーツ等洗濯料合計</t>
    <phoneticPr fontId="1"/>
  </si>
  <si>
    <t>ロッジ</t>
    <phoneticPr fontId="1"/>
  </si>
  <si>
    <t>A + B　合計</t>
    <phoneticPr fontId="1"/>
  </si>
  <si>
    <t>ポークカレー</t>
    <phoneticPr fontId="1"/>
  </si>
  <si>
    <t>整数部分</t>
    <rPh sb="0" eb="2">
      <t>セイスウ</t>
    </rPh>
    <rPh sb="2" eb="4">
      <t>ブブン</t>
    </rPh>
    <phoneticPr fontId="1"/>
  </si>
  <si>
    <t>少数部分</t>
    <rPh sb="0" eb="2">
      <t>ショウスウ</t>
    </rPh>
    <rPh sb="2" eb="4">
      <t>ブブン</t>
    </rPh>
    <phoneticPr fontId="1"/>
  </si>
  <si>
    <t>補正</t>
    <rPh sb="0" eb="2">
      <t>ホセイ</t>
    </rPh>
    <phoneticPr fontId="1"/>
  </si>
  <si>
    <t>結果</t>
    <rPh sb="0" eb="2">
      <t>ケッカ</t>
    </rPh>
    <phoneticPr fontId="1"/>
  </si>
  <si>
    <t>/8</t>
    <phoneticPr fontId="1"/>
  </si>
  <si>
    <t>A + B + C　合計</t>
    <phoneticPr fontId="1"/>
  </si>
  <si>
    <t>Ｃ　野外炊事合計
（食材・まき・ネット）</t>
    <rPh sb="10" eb="12">
      <t>ショクザイ</t>
    </rPh>
    <phoneticPr fontId="1"/>
  </si>
  <si>
    <t>合　計</t>
    <rPh sb="0" eb="1">
      <t>ごう</t>
    </rPh>
    <rPh sb="2" eb="3">
      <t>けい</t>
    </rPh>
    <phoneticPr fontId="1" type="Hiragana" alignment="distributed"/>
  </si>
  <si>
    <t>品　目　等</t>
    <rPh sb="0" eb="1">
      <t>しな</t>
    </rPh>
    <rPh sb="2" eb="3">
      <t>め</t>
    </rPh>
    <rPh sb="4" eb="5">
      <t>とう</t>
    </rPh>
    <phoneticPr fontId="1" type="Hiragana" alignment="distributed"/>
  </si>
  <si>
    <t>金　額</t>
    <rPh sb="0" eb="1">
      <t>きん</t>
    </rPh>
    <rPh sb="2" eb="3">
      <t>がく</t>
    </rPh>
    <phoneticPr fontId="1" type="Hiragana" alignment="distributed"/>
  </si>
  <si>
    <t>数</t>
    <rPh sb="0" eb="1">
      <t>かず</t>
    </rPh>
    <phoneticPr fontId="1" type="Hiragana" alignment="distributed"/>
  </si>
  <si>
    <t>小　計</t>
    <rPh sb="0" eb="1">
      <t>しょう</t>
    </rPh>
    <rPh sb="2" eb="3">
      <t>けい</t>
    </rPh>
    <phoneticPr fontId="1" type="Hiragana" alignment="distributed"/>
  </si>
  <si>
    <t>備　　考</t>
    <rPh sb="0" eb="1">
      <t>そなえ</t>
    </rPh>
    <rPh sb="3" eb="4">
      <t>こう</t>
    </rPh>
    <phoneticPr fontId="1" type="Hiragana" alignment="distributed"/>
  </si>
  <si>
    <t>施設使用料</t>
    <rPh sb="0" eb="2">
      <t>しせつ</t>
    </rPh>
    <rPh sb="2" eb="4">
      <t>しよう</t>
    </rPh>
    <rPh sb="4" eb="5">
      <t>りょう</t>
    </rPh>
    <phoneticPr fontId="1" type="Hiragana" alignment="distributed"/>
  </si>
  <si>
    <t>宿泊棟</t>
    <rPh sb="0" eb="2">
      <t>しゅくはく</t>
    </rPh>
    <rPh sb="2" eb="3">
      <t>とう</t>
    </rPh>
    <phoneticPr fontId="1" type="Hiragana" alignment="distributed"/>
  </si>
  <si>
    <t>ﾛｯｼﾞ･ｷｬﾝﾌﾟ場</t>
    <rPh sb="10" eb="11">
      <t>じょう</t>
    </rPh>
    <phoneticPr fontId="1" type="Hiragana" alignment="distributed"/>
  </si>
  <si>
    <t>日用品等</t>
    <rPh sb="0" eb="3">
      <t>にちようひん</t>
    </rPh>
    <rPh sb="3" eb="4">
      <t>など</t>
    </rPh>
    <phoneticPr fontId="1" type="Hiragana" alignment="distributed"/>
  </si>
  <si>
    <t>乾電池(単1)</t>
    <rPh sb="0" eb="3">
      <t>かんでんち</t>
    </rPh>
    <rPh sb="4" eb="5">
      <t>たん</t>
    </rPh>
    <phoneticPr fontId="1" type="Hiragana" alignment="distributed"/>
  </si>
  <si>
    <t>2本入り</t>
    <rPh sb="1" eb="2">
      <t>ほん</t>
    </rPh>
    <rPh sb="2" eb="3">
      <t>い</t>
    </rPh>
    <phoneticPr fontId="1" type="Hiragana" alignment="distributed"/>
  </si>
  <si>
    <t>アルカリ電池(単3)</t>
    <rPh sb="4" eb="6">
      <t>でんち</t>
    </rPh>
    <rPh sb="7" eb="8">
      <t>たん</t>
    </rPh>
    <phoneticPr fontId="1" type="Hiragana" alignment="distributed"/>
  </si>
  <si>
    <t>1本</t>
    <rPh sb="1" eb="2">
      <t>ほん</t>
    </rPh>
    <phoneticPr fontId="1" type="Hiragana" alignment="distributed"/>
  </si>
  <si>
    <t>リンスインシャンプー</t>
  </si>
  <si>
    <t>使い捨て歯ブラシ</t>
    <rPh sb="0" eb="1">
      <t>つか</t>
    </rPh>
    <rPh sb="2" eb="3">
      <t>す</t>
    </rPh>
    <rPh sb="4" eb="5">
      <t>は</t>
    </rPh>
    <phoneticPr fontId="1" type="Hiragana" alignment="distributed"/>
  </si>
  <si>
    <t>タオル</t>
  </si>
  <si>
    <t>1枚</t>
    <rPh sb="1" eb="2">
      <t>まい</t>
    </rPh>
    <phoneticPr fontId="1" type="Hiragana" alignment="distributed"/>
  </si>
  <si>
    <t>石鹸</t>
    <rPh sb="0" eb="2">
      <t>せっけん</t>
    </rPh>
    <phoneticPr fontId="1" type="Hiragana" alignment="distributed"/>
  </si>
  <si>
    <t>1個</t>
    <rPh sb="1" eb="2">
      <t>こ</t>
    </rPh>
    <phoneticPr fontId="1" type="Hiragana" alignment="distributed"/>
  </si>
  <si>
    <t>ごみ袋</t>
    <rPh sb="2" eb="3">
      <t>ふくろ</t>
    </rPh>
    <phoneticPr fontId="1" type="Hiragana" alignment="distributed"/>
  </si>
  <si>
    <t>大1枚(45ℓ)</t>
    <rPh sb="0" eb="1">
      <t>だい</t>
    </rPh>
    <rPh sb="2" eb="3">
      <t>まい</t>
    </rPh>
    <phoneticPr fontId="1" type="Hiragana" alignment="distributed"/>
  </si>
  <si>
    <t>生理用品</t>
    <rPh sb="0" eb="2">
      <t>せいり</t>
    </rPh>
    <rPh sb="2" eb="4">
      <t>ようひん</t>
    </rPh>
    <phoneticPr fontId="1" type="Hiragana" alignment="distributed"/>
  </si>
  <si>
    <t>紙コップ</t>
    <rPh sb="0" eb="1">
      <t>かみ</t>
    </rPh>
    <phoneticPr fontId="1" type="Hiragana" alignment="distributed"/>
  </si>
  <si>
    <t>紙皿</t>
    <rPh sb="0" eb="1">
      <t>かみ</t>
    </rPh>
    <rPh sb="1" eb="2">
      <t>ざら</t>
    </rPh>
    <phoneticPr fontId="1" type="Hiragana" alignment="distributed"/>
  </si>
  <si>
    <t>氷</t>
    <rPh sb="0" eb="1">
      <t>こおり</t>
    </rPh>
    <phoneticPr fontId="1" type="Hiragana" alignment="distributed"/>
  </si>
  <si>
    <t>1kg(バラ)</t>
    <phoneticPr fontId="1" type="Hiragana" alignment="distributed"/>
  </si>
  <si>
    <t>1.7kg(平板)</t>
    <phoneticPr fontId="1" type="Hiragana" alignment="distributed"/>
  </si>
  <si>
    <t>FAX</t>
  </si>
  <si>
    <t>1回</t>
    <rPh sb="1" eb="2">
      <t>かい</t>
    </rPh>
    <phoneticPr fontId="1" type="Hiragana" alignment="distributed"/>
  </si>
  <si>
    <t>教材等</t>
    <phoneticPr fontId="1" type="Hiragana" alignment="distributed"/>
  </si>
  <si>
    <t>竹細工</t>
    <rPh sb="0" eb="1">
      <t>たけ</t>
    </rPh>
    <rPh sb="1" eb="3">
      <t>ざいく</t>
    </rPh>
    <phoneticPr fontId="1" type="Hiragana" alignment="distributed"/>
  </si>
  <si>
    <t>竹とんぼ</t>
    <rPh sb="0" eb="1">
      <t>たけ</t>
    </rPh>
    <phoneticPr fontId="1" type="Hiragana" alignment="distributed"/>
  </si>
  <si>
    <t>8人分</t>
    <rPh sb="1" eb="3">
      <t>にんぶん</t>
    </rPh>
    <phoneticPr fontId="1" type="Hiragana" alignment="distributed"/>
  </si>
  <si>
    <t>※未使用のまきは返品可。</t>
    <rPh sb="1" eb="2">
      <t>み</t>
    </rPh>
    <phoneticPr fontId="1" type="Hiragana" alignment="distributed"/>
  </si>
  <si>
    <t>竹皿</t>
    <rPh sb="0" eb="1">
      <t>たけ</t>
    </rPh>
    <rPh sb="1" eb="2">
      <t>ざら</t>
    </rPh>
    <phoneticPr fontId="1" type="Hiragana" alignment="distributed"/>
  </si>
  <si>
    <t>紙てっぽう</t>
    <rPh sb="0" eb="1">
      <t>かみ</t>
    </rPh>
    <phoneticPr fontId="1" type="Hiragana" alignment="distributed"/>
  </si>
  <si>
    <t>水てっぽう</t>
    <rPh sb="0" eb="1">
      <t>みず</t>
    </rPh>
    <phoneticPr fontId="1" type="Hiragana" alignment="distributed"/>
  </si>
  <si>
    <t>5人分</t>
    <rPh sb="1" eb="3">
      <t>にんぶん</t>
    </rPh>
    <phoneticPr fontId="1" type="Hiragana" alignment="distributed"/>
  </si>
  <si>
    <t>焼き板</t>
    <rPh sb="0" eb="1">
      <t>や</t>
    </rPh>
    <rPh sb="2" eb="3">
      <t>いた</t>
    </rPh>
    <phoneticPr fontId="1" type="Hiragana" alignment="distributed"/>
  </si>
  <si>
    <t>釣り</t>
    <rPh sb="0" eb="1">
      <t>つ</t>
    </rPh>
    <phoneticPr fontId="1" type="Hiragana" alignment="distributed"/>
  </si>
  <si>
    <t>魚釣りセット</t>
    <rPh sb="0" eb="1">
      <t>さかな</t>
    </rPh>
    <rPh sb="1" eb="2">
      <t>つ</t>
    </rPh>
    <phoneticPr fontId="1" type="Hiragana" alignment="distributed"/>
  </si>
  <si>
    <t>釣り餌(練り餌)</t>
    <rPh sb="0" eb="1">
      <t>つ</t>
    </rPh>
    <rPh sb="2" eb="3">
      <t>えさ</t>
    </rPh>
    <rPh sb="4" eb="5">
      <t>ね</t>
    </rPh>
    <rPh sb="6" eb="7">
      <t>えさ</t>
    </rPh>
    <phoneticPr fontId="1" type="Hiragana" alignment="distributed"/>
  </si>
  <si>
    <t>火起こし</t>
    <rPh sb="0" eb="1">
      <t>ひ</t>
    </rPh>
    <rPh sb="1" eb="2">
      <t>お</t>
    </rPh>
    <phoneticPr fontId="1" type="Hiragana" alignment="distributed"/>
  </si>
  <si>
    <t>まいぎり式火起こし一式</t>
    <rPh sb="4" eb="5">
      <t>しき</t>
    </rPh>
    <rPh sb="5" eb="6">
      <t>ひ</t>
    </rPh>
    <rPh sb="6" eb="7">
      <t>お</t>
    </rPh>
    <rPh sb="9" eb="11">
      <t>いっしき</t>
    </rPh>
    <phoneticPr fontId="1" type="Hiragana" alignment="distributed"/>
  </si>
  <si>
    <t>まいぎり式替え芯</t>
    <rPh sb="4" eb="5">
      <t>しき</t>
    </rPh>
    <rPh sb="5" eb="6">
      <t>たい</t>
    </rPh>
    <rPh sb="7" eb="8">
      <t>しん</t>
    </rPh>
    <phoneticPr fontId="1" type="Hiragana" alignment="distributed"/>
  </si>
  <si>
    <t>火きり板</t>
    <rPh sb="0" eb="1">
      <t>ひ</t>
    </rPh>
    <rPh sb="3" eb="4">
      <t>いた</t>
    </rPh>
    <phoneticPr fontId="1" type="Hiragana" alignment="distributed"/>
  </si>
  <si>
    <t>発火用かんなクズ</t>
    <rPh sb="0" eb="2">
      <t>はっか</t>
    </rPh>
    <rPh sb="2" eb="3">
      <t>よう</t>
    </rPh>
    <phoneticPr fontId="1" type="Hiragana" alignment="distributed"/>
  </si>
  <si>
    <t>1袋</t>
    <rPh sb="1" eb="2">
      <t>ふくろ</t>
    </rPh>
    <phoneticPr fontId="1" type="Hiragana" alignment="distributed"/>
  </si>
  <si>
    <t>麻布</t>
    <rPh sb="0" eb="2">
      <t>あさぬの</t>
    </rPh>
    <phoneticPr fontId="1" type="Hiragana" alignment="distributed"/>
  </si>
  <si>
    <t>野外炊事・CF用まき</t>
    <rPh sb="0" eb="2">
      <t>やがい</t>
    </rPh>
    <rPh sb="2" eb="4">
      <t>すいじ</t>
    </rPh>
    <rPh sb="7" eb="8">
      <t>よう</t>
    </rPh>
    <phoneticPr fontId="1" type="Hiragana" alignment="distributed"/>
  </si>
  <si>
    <t>野外炊事用ネット</t>
    <rPh sb="0" eb="2">
      <t>やがい</t>
    </rPh>
    <rPh sb="2" eb="4">
      <t>すいじ</t>
    </rPh>
    <rPh sb="4" eb="5">
      <t>よう</t>
    </rPh>
    <phoneticPr fontId="1" type="Hiragana" alignment="distributed"/>
  </si>
  <si>
    <t>着火剤</t>
    <rPh sb="0" eb="2">
      <t>ちゃっか</t>
    </rPh>
    <rPh sb="2" eb="3">
      <t>ざい</t>
    </rPh>
    <phoneticPr fontId="1" type="Hiragana" alignment="distributed"/>
  </si>
  <si>
    <t>3号ろうそく</t>
    <rPh sb="1" eb="2">
      <t>ごう</t>
    </rPh>
    <phoneticPr fontId="1" type="Hiragana" alignment="distributed"/>
  </si>
  <si>
    <t>ペンダント</t>
  </si>
  <si>
    <t>紐，金具付き</t>
    <rPh sb="0" eb="1">
      <t>ひも</t>
    </rPh>
    <rPh sb="2" eb="4">
      <t>かなぐ</t>
    </rPh>
    <rPh sb="4" eb="5">
      <t>つ</t>
    </rPh>
    <phoneticPr fontId="1" type="Hiragana" alignment="distributed"/>
  </si>
  <si>
    <t>コースター</t>
  </si>
  <si>
    <t>紙ヤスリ付き</t>
    <rPh sb="0" eb="1">
      <t>かみ</t>
    </rPh>
    <rPh sb="4" eb="5">
      <t>つ</t>
    </rPh>
    <phoneticPr fontId="1" type="Hiragana" alignment="distributed"/>
  </si>
  <si>
    <t>プラホビー</t>
  </si>
  <si>
    <t>1機分(ブーメラン用紙)</t>
    <rPh sb="1" eb="2">
      <t>き</t>
    </rPh>
    <rPh sb="2" eb="3">
      <t>ぶん</t>
    </rPh>
    <phoneticPr fontId="1" type="Hiragana" alignment="distributed"/>
  </si>
  <si>
    <t>ネイチャーパウチ用シート</t>
    <rPh sb="8" eb="9">
      <t>よう</t>
    </rPh>
    <phoneticPr fontId="1" type="Hiragana" alignment="distributed"/>
  </si>
  <si>
    <t>はがき大</t>
    <rPh sb="3" eb="4">
      <t>だい</t>
    </rPh>
    <phoneticPr fontId="1" type="Hiragana" alignment="distributed"/>
  </si>
  <si>
    <t>七宝焼</t>
    <rPh sb="0" eb="2">
      <t>しっぽう</t>
    </rPh>
    <rPh sb="2" eb="3">
      <t>や</t>
    </rPh>
    <phoneticPr fontId="1" type="Hiragana" alignment="distributed"/>
  </si>
  <si>
    <t>朝食</t>
    <rPh sb="0" eb="2">
      <t>ちょうしょく</t>
    </rPh>
    <phoneticPr fontId="1" type="Hiragana" alignment="distributed"/>
  </si>
  <si>
    <t>昼食</t>
    <rPh sb="0" eb="2">
      <t>ちゅうしょく</t>
    </rPh>
    <phoneticPr fontId="1" type="Hiragana" alignment="distributed"/>
  </si>
  <si>
    <t>夕食</t>
    <rPh sb="0" eb="2">
      <t>ゆうしょく</t>
    </rPh>
    <phoneticPr fontId="1" type="Hiragana" alignment="distributed"/>
  </si>
  <si>
    <t>メニューはBコースと同様</t>
    <rPh sb="10" eb="12">
      <t>どうよう</t>
    </rPh>
    <phoneticPr fontId="1" type="Hiragana" alignment="distributed"/>
  </si>
  <si>
    <t>弁当</t>
    <rPh sb="0" eb="2">
      <t>べんとう</t>
    </rPh>
    <phoneticPr fontId="1" type="Hiragana" alignment="distributed"/>
  </si>
  <si>
    <t>野外炊事</t>
    <rPh sb="0" eb="2">
      <t>やがい</t>
    </rPh>
    <rPh sb="2" eb="4">
      <t>すいじ</t>
    </rPh>
    <phoneticPr fontId="1" type="Hiragana" alignment="distributed"/>
  </si>
  <si>
    <t>和朝食A(雑炊)</t>
    <rPh sb="0" eb="1">
      <t>わ</t>
    </rPh>
    <rPh sb="1" eb="3">
      <t>ちょうしょく</t>
    </rPh>
    <rPh sb="5" eb="7">
      <t>ぞうすい</t>
    </rPh>
    <phoneticPr fontId="1" type="Hiragana" alignment="distributed"/>
  </si>
  <si>
    <t>※1セット８人分。</t>
    <rPh sb="6" eb="8">
      <t>にんぶん</t>
    </rPh>
    <phoneticPr fontId="1" type="Hiragana" alignment="distributed"/>
  </si>
  <si>
    <t>　 1/2セットは半額。</t>
    <rPh sb="9" eb="11">
      <t>はんがく</t>
    </rPh>
    <phoneticPr fontId="1" type="Hiragana" alignment="distributed"/>
  </si>
  <si>
    <t>和朝食B(味噌汁)</t>
    <rPh sb="0" eb="1">
      <t>わ</t>
    </rPh>
    <rPh sb="1" eb="3">
      <t>ちょうしょく</t>
    </rPh>
    <rPh sb="5" eb="8">
      <t>みそしる</t>
    </rPh>
    <phoneticPr fontId="1" type="Hiragana" alignment="distributed"/>
  </si>
  <si>
    <t>洋朝食A(ロールパン)</t>
    <rPh sb="0" eb="1">
      <t>よう</t>
    </rPh>
    <rPh sb="1" eb="3">
      <t>ちょうしょく</t>
    </rPh>
    <phoneticPr fontId="1" type="Hiragana" alignment="distributed"/>
  </si>
  <si>
    <t>洋朝食B(ホットドック)</t>
    <rPh sb="0" eb="1">
      <t>よう</t>
    </rPh>
    <rPh sb="1" eb="3">
      <t>ちょうしょく</t>
    </rPh>
    <phoneticPr fontId="1" type="Hiragana" alignment="distributed"/>
  </si>
  <si>
    <t>ポークカレー</t>
  </si>
  <si>
    <t>焼きそば</t>
    <rPh sb="0" eb="1">
      <t>や</t>
    </rPh>
    <phoneticPr fontId="1" type="Hiragana" alignment="distributed"/>
  </si>
  <si>
    <t>牛丼</t>
    <rPh sb="0" eb="2">
      <t>ぎゅうどん</t>
    </rPh>
    <phoneticPr fontId="1" type="Hiragana" alignment="distributed"/>
  </si>
  <si>
    <t>ビーフカレー</t>
  </si>
  <si>
    <t>ハヤシライス</t>
  </si>
  <si>
    <t>すき焼き</t>
    <rPh sb="2" eb="3">
      <t>や</t>
    </rPh>
    <phoneticPr fontId="1" type="Hiragana" alignment="distributed"/>
  </si>
  <si>
    <t>焼肉風野菜炒め</t>
    <rPh sb="0" eb="3">
      <t>やきにくふう</t>
    </rPh>
    <rPh sb="3" eb="5">
      <t>やさい</t>
    </rPh>
    <rPh sb="5" eb="6">
      <t>いた</t>
    </rPh>
    <phoneticPr fontId="1" type="Hiragana" alignment="distributed"/>
  </si>
  <si>
    <t>炊き込みご飯と豚汁</t>
    <rPh sb="0" eb="1">
      <t>た</t>
    </rPh>
    <rPh sb="2" eb="3">
      <t>こ</t>
    </rPh>
    <rPh sb="5" eb="6">
      <t>はん</t>
    </rPh>
    <rPh sb="7" eb="8">
      <t>とん</t>
    </rPh>
    <rPh sb="8" eb="9">
      <t>じる</t>
    </rPh>
    <phoneticPr fontId="1" type="Hiragana" alignment="distributed"/>
  </si>
  <si>
    <t>野菜サラダ</t>
    <rPh sb="0" eb="2">
      <t>やさい</t>
    </rPh>
    <phoneticPr fontId="1" type="Hiragana" alignment="distributed"/>
  </si>
  <si>
    <t>レタス，きゅうり，トマト，ドレッシング</t>
  </si>
  <si>
    <t>お米</t>
    <rPh sb="1" eb="2">
      <t>こめ</t>
    </rPh>
    <phoneticPr fontId="1" type="Hiragana" alignment="distributed"/>
  </si>
  <si>
    <t>追加分（100gあたり）</t>
    <rPh sb="0" eb="3">
      <t>ついかぶん</t>
    </rPh>
    <phoneticPr fontId="1" type="Hiragana" alignment="distributed"/>
  </si>
  <si>
    <t>特別食・間食・補食</t>
    <rPh sb="0" eb="2">
      <t>とくべつ</t>
    </rPh>
    <rPh sb="2" eb="3">
      <t>しょく</t>
    </rPh>
    <rPh sb="4" eb="6">
      <t>かんしょく</t>
    </rPh>
    <rPh sb="7" eb="9">
      <t>ほしょく</t>
    </rPh>
    <phoneticPr fontId="1" type="Hiragana" alignment="distributed"/>
  </si>
  <si>
    <t>要相談</t>
    <rPh sb="0" eb="1">
      <t>よう</t>
    </rPh>
    <rPh sb="1" eb="3">
      <t>そうだん</t>
    </rPh>
    <phoneticPr fontId="1" type="Hiragana" alignment="distributed"/>
  </si>
  <si>
    <t>時価</t>
    <rPh sb="0" eb="2">
      <t>じか</t>
    </rPh>
    <phoneticPr fontId="1" type="Hiragana" alignment="distributed"/>
  </si>
  <si>
    <t>宿泊する一般利用者のみ１人宿泊１日当たり</t>
    <phoneticPr fontId="1" type="Hiragana" alignment="distributed"/>
  </si>
  <si>
    <t>シーツ等洗濯料</t>
    <phoneticPr fontId="1" type="Hiragana" alignment="distributed"/>
  </si>
  <si>
    <t>シーツ2枚，枕カバー1枚</t>
    <phoneticPr fontId="1" type="Hiragana" alignment="distributed"/>
  </si>
  <si>
    <t>シュラフシーツ1枚</t>
    <phoneticPr fontId="1" type="Hiragana" alignment="distributed"/>
  </si>
  <si>
    <t>特定研修活動料金</t>
    <phoneticPr fontId="1" type="Hiragana" alignment="distributed"/>
  </si>
  <si>
    <t>カッター活動</t>
    <phoneticPr fontId="1" type="Hiragana" alignment="distributed"/>
  </si>
  <si>
    <t>焼き板A</t>
    <phoneticPr fontId="1" type="Hiragana" alignment="distributed"/>
  </si>
  <si>
    <t>焼き板B</t>
    <phoneticPr fontId="1" type="Hiragana" alignment="distributed"/>
  </si>
  <si>
    <r>
      <t xml:space="preserve">1束 </t>
    </r>
    <r>
      <rPr>
        <sz val="8"/>
        <color indexed="8"/>
        <rFont val="HG丸ｺﾞｼｯｸM-PRO"/>
        <family val="3"/>
        <charset val="128"/>
      </rPr>
      <t>新聞紙･マッチは持参</t>
    </r>
    <rPh sb="1" eb="2">
      <t>たば</t>
    </rPh>
    <rPh sb="3" eb="5">
      <t>しんぶん</t>
    </rPh>
    <rPh sb="5" eb="6">
      <t>し</t>
    </rPh>
    <rPh sb="11" eb="13">
      <t>じさん</t>
    </rPh>
    <phoneticPr fontId="1" type="Hiragana" alignment="distributed"/>
  </si>
  <si>
    <t>フリューサンド</t>
    <phoneticPr fontId="1" type="Hiragana" alignment="distributed"/>
  </si>
  <si>
    <t>中学生以上</t>
    <phoneticPr fontId="1" type="Hiragana" alignment="distributed"/>
  </si>
  <si>
    <t>小学生</t>
    <phoneticPr fontId="1" type="Hiragana" alignment="distributed"/>
  </si>
  <si>
    <t>4歳以上</t>
    <phoneticPr fontId="1" type="Hiragana" alignment="distributed"/>
  </si>
  <si>
    <t>中学生以上</t>
    <phoneticPr fontId="1" type="Hiragana" alignment="distributed"/>
  </si>
  <si>
    <t>小学生</t>
    <phoneticPr fontId="1" type="Hiragana" alignment="distributed"/>
  </si>
  <si>
    <t>4歳以上</t>
    <phoneticPr fontId="1" type="Hiragana" alignment="distributed"/>
  </si>
  <si>
    <t>テーブルマナー</t>
    <phoneticPr fontId="1" type="Hiragana" alignment="distributed"/>
  </si>
  <si>
    <t>Aコース</t>
    <phoneticPr fontId="1" type="Hiragana" alignment="distributed"/>
  </si>
  <si>
    <t>スープ，パン・バター，魚，肉，サラダ，</t>
    <phoneticPr fontId="1" type="Hiragana" alignment="distributed"/>
  </si>
  <si>
    <r>
      <t>※料金とメニュー</t>
    </r>
    <r>
      <rPr>
        <sz val="8"/>
        <color indexed="10"/>
        <rFont val="HG丸ｺﾞｼｯｸM-PRO"/>
        <family val="3"/>
        <charset val="128"/>
      </rPr>
      <t>要相談</t>
    </r>
    <rPh sb="8" eb="9">
      <t>よう</t>
    </rPh>
    <phoneticPr fontId="1" type="Hiragana" alignment="distributed"/>
  </si>
  <si>
    <t>アイスクリームorプディング，フルーツ，コーヒー</t>
    <phoneticPr fontId="1" type="Hiragana" alignment="distributed"/>
  </si>
  <si>
    <t>　 1団体ﾚｽﾄﾗﾝ利用時のみ可</t>
    <phoneticPr fontId="1" type="Hiragana" alignment="distributed"/>
  </si>
  <si>
    <t>Bコース</t>
    <phoneticPr fontId="1" type="Hiragana" alignment="distributed"/>
  </si>
  <si>
    <t>メニューはAコース＋オードブルとワイン</t>
    <phoneticPr fontId="1" type="Hiragana" alignment="distributed"/>
  </si>
  <si>
    <t>Cコース</t>
    <phoneticPr fontId="1" type="Hiragana" alignment="distributed"/>
  </si>
  <si>
    <t>弁当セットA</t>
    <phoneticPr fontId="1" type="Hiragana" alignment="distributed"/>
  </si>
  <si>
    <t>弁当セットB</t>
    <phoneticPr fontId="1" type="Hiragana" alignment="distributed"/>
  </si>
  <si>
    <t>携帯食</t>
    <phoneticPr fontId="1" type="Hiragana" alignment="distributed"/>
  </si>
  <si>
    <t>米(960g)，人参，たまねぎ，竹輪，バナナ，だしの素，</t>
    <phoneticPr fontId="1" type="Hiragana" alignment="distributed"/>
  </si>
  <si>
    <t>油揚げ，塩，醤油，卵，お茶パック</t>
    <phoneticPr fontId="1" type="Hiragana" alignment="distributed"/>
  </si>
  <si>
    <t>米(960g)，味噌，だしの素，たまねぎ，わかめ，油揚げ，</t>
    <phoneticPr fontId="1" type="Hiragana" alignment="distributed"/>
  </si>
  <si>
    <t>ポークウインナー，マグロフレーク缶，ふりかけ，お茶パック</t>
    <phoneticPr fontId="1" type="Hiragana" alignment="distributed"/>
  </si>
  <si>
    <t>C</t>
    <phoneticPr fontId="1" type="Hiragana" alignment="distributed"/>
  </si>
  <si>
    <t>バターロール(１人３個)，マーガリン，ジャム，</t>
    <phoneticPr fontId="1" type="Hiragana" alignment="distributed"/>
  </si>
  <si>
    <t>ソーセージ，パックジュース，バナナ</t>
    <phoneticPr fontId="1" type="Hiragana" alignment="distributed"/>
  </si>
  <si>
    <t>ウィンナー，ケチャップ，マスタード，ホットドックロール(１人１個)，</t>
    <phoneticPr fontId="1" type="Hiragana" alignment="distributed"/>
  </si>
  <si>
    <t>キャベツ，バナナ，パックジュース</t>
    <phoneticPr fontId="1" type="Hiragana" alignment="distributed"/>
  </si>
  <si>
    <t>米(960g)，豚肉，じゃがいも，人参，たまねぎ，</t>
    <phoneticPr fontId="1" type="Hiragana" alignment="distributed"/>
  </si>
  <si>
    <t>カレールウ，オレンジ，福神漬，お茶パック</t>
    <phoneticPr fontId="1" type="Hiragana" alignment="distributed"/>
  </si>
  <si>
    <t>焼きそば麺(１人1.5袋)，焼きそばソース，豚肉，人参，</t>
    <phoneticPr fontId="1" type="Hiragana" alignment="distributed"/>
  </si>
  <si>
    <t>キャベツ，たまねぎ，ピーマン，バナナ，油，お茶パック</t>
    <phoneticPr fontId="1" type="Hiragana" alignment="distributed"/>
  </si>
  <si>
    <t>米(960g)，牛肉，たまねぎ，糸こんにゃく，砂糖，醤油，</t>
    <phoneticPr fontId="1" type="Hiragana" alignment="distributed"/>
  </si>
  <si>
    <t>即席味噌汁，バナナ，お茶パック</t>
    <phoneticPr fontId="1" type="Hiragana" alignment="distributed"/>
  </si>
  <si>
    <t>米(960g)，牛肉，じゃがいも，人参，たまねぎ，カレールウ，</t>
    <phoneticPr fontId="1" type="Hiragana" alignment="distributed"/>
  </si>
  <si>
    <t>福神漬，りんご，お茶パック</t>
    <phoneticPr fontId="1" type="Hiragana" alignment="distributed"/>
  </si>
  <si>
    <t>米(960g)，牛肉，たまねぎ，マッシュルーム，グリンピース，</t>
    <phoneticPr fontId="1" type="Hiragana" alignment="distributed"/>
  </si>
  <si>
    <t>ハヤシライスの素，りんご，福神漬，お茶パック</t>
    <phoneticPr fontId="1" type="Hiragana" alignment="distributed"/>
  </si>
  <si>
    <t>米(960g)，牛肉，糸こんにゃく，白菜，もやし，太ねぎ，</t>
    <phoneticPr fontId="1" type="Hiragana" alignment="distributed"/>
  </si>
  <si>
    <t>たまねぎ，焼き豆腐，えのき茸，砂糖，醤油，お茶パック</t>
    <phoneticPr fontId="1" type="Hiragana" alignment="distributed"/>
  </si>
  <si>
    <t>米(960g)，牛肉，焼肉のたれ，キャベツ，人参，たまねぎ，</t>
    <phoneticPr fontId="1" type="Hiragana" alignment="distributed"/>
  </si>
  <si>
    <t>ピーマン，即席味噌汁，オレンジ，お茶パック</t>
    <phoneticPr fontId="1" type="Hiragana" alignment="distributed"/>
  </si>
  <si>
    <t>米(960g)，豚肉，炊き込みご飯の素，じゃがいも，人参，</t>
    <phoneticPr fontId="1" type="Hiragana" alignment="distributed"/>
  </si>
  <si>
    <t>太ねぎ，こんにゃく，木綿豆腐，だしの素，味噌，オレンジ，お茶パック</t>
    <phoneticPr fontId="1" type="Hiragana" alignment="distributed"/>
  </si>
  <si>
    <t>※左記以外にも商品あり。</t>
    <phoneticPr fontId="1" type="Hiragana" alignment="distributed"/>
  </si>
  <si>
    <t>オードブル</t>
    <phoneticPr fontId="1" type="Hiragana" alignment="distributed"/>
  </si>
  <si>
    <t>ツイストケーキ</t>
    <phoneticPr fontId="1" type="Hiragana" alignment="distributed"/>
  </si>
  <si>
    <t>ホットケーキのもと，卵２個，シロップ，竹串（４人分）</t>
    <phoneticPr fontId="1" type="Hiragana" alignment="distributed"/>
  </si>
  <si>
    <t>きび団子(50個位)</t>
    <phoneticPr fontId="1" type="Hiragana" alignment="distributed"/>
  </si>
  <si>
    <t>たかきび粉800g，きな粉，砂糖，塩</t>
    <phoneticPr fontId="1" type="Hiragana" alignment="distributed"/>
  </si>
  <si>
    <t>うどん作り</t>
    <phoneticPr fontId="1" type="Hiragana" alignment="distributed"/>
  </si>
  <si>
    <t>小麦粉，だし，ねぎ，赤板（かまぼこ），塩（１人分）</t>
    <phoneticPr fontId="1" type="Hiragana" alignment="distributed"/>
  </si>
  <si>
    <t>そうめん250ｇ (５束)，だし( ストレート)500㏄１本，ねぎ100g</t>
    <phoneticPr fontId="1" type="Hiragana" alignment="distributed"/>
  </si>
  <si>
    <t>おにぎり（梅）１個，かき揚げ１個，パックジュース１個</t>
    <phoneticPr fontId="1" type="Hiragana" alignment="distributed"/>
  </si>
  <si>
    <t>ペットボトル（500mℓ）</t>
    <phoneticPr fontId="1" type="Hiragana" alignment="distributed"/>
  </si>
  <si>
    <t>ペットボトル（1.5ℓ）</t>
    <phoneticPr fontId="1" type="Hiragana" alignment="distributed"/>
  </si>
  <si>
    <t>ジュース類</t>
    <phoneticPr fontId="1" type="Hiragana" alignment="distributed"/>
  </si>
  <si>
    <t>ペットボトル（2ℓ）</t>
    <phoneticPr fontId="1" type="Hiragana" alignment="distributed"/>
  </si>
  <si>
    <t>パックジュース</t>
    <phoneticPr fontId="1" type="Hiragana" alignment="distributed"/>
  </si>
  <si>
    <t>牛乳，コーヒー牛乳，オレンジジュース，アップルジュース等</t>
    <phoneticPr fontId="1" type="Hiragana" alignment="distributed"/>
  </si>
  <si>
    <t>アイスクリーム</t>
    <phoneticPr fontId="1" type="Hiragana" alignment="distributed"/>
  </si>
  <si>
    <t>カップ入かき氷もあり</t>
    <phoneticPr fontId="1" type="Hiragana" alignment="distributed"/>
  </si>
  <si>
    <t>菓子</t>
    <phoneticPr fontId="1" type="Hiragana" alignment="distributed"/>
  </si>
  <si>
    <t>詰め合わせも可</t>
    <phoneticPr fontId="1" type="Hiragana" alignment="distributed"/>
  </si>
  <si>
    <t>菓子パン</t>
    <phoneticPr fontId="1" type="Hiragana" alignment="distributed"/>
  </si>
  <si>
    <t>くだもの</t>
    <phoneticPr fontId="1" type="Hiragana" alignment="distributed"/>
  </si>
  <si>
    <t>（季節物）スイカ，もも，なし，ぶどう，バナナ，オレンジ　※ナイフは団体準備</t>
    <phoneticPr fontId="1" type="Hiragana" alignment="distributed"/>
  </si>
  <si>
    <t>天体観察</t>
    <rPh sb="0" eb="2">
      <t>てんたい</t>
    </rPh>
    <phoneticPr fontId="1" type="Hiragana" alignment="distributed"/>
  </si>
  <si>
    <t>Ｆ</t>
    <phoneticPr fontId="1" type="Hiragana" alignment="distributed"/>
  </si>
  <si>
    <t>Ｂ</t>
    <phoneticPr fontId="1" type="Hiragana" alignment="distributed"/>
  </si>
  <si>
    <t>Ａ</t>
    <phoneticPr fontId="1" type="Hiragana" alignment="distributed"/>
  </si>
  <si>
    <t>Ｄ</t>
    <phoneticPr fontId="1" type="Hiragana" alignment="distributed"/>
  </si>
  <si>
    <t>Ｅ</t>
    <phoneticPr fontId="1" type="Hiragana" alignment="distributed"/>
  </si>
  <si>
    <t>Ｇ</t>
    <phoneticPr fontId="1" type="Hiragana" alignment="distributed"/>
  </si>
  <si>
    <t>Ｈ</t>
    <phoneticPr fontId="1" type="Hiragana" alignment="distributed"/>
  </si>
  <si>
    <t>Ｉ</t>
    <phoneticPr fontId="1" type="Hiragana" alignment="distributed"/>
  </si>
  <si>
    <t>Ｊ</t>
    <phoneticPr fontId="1" type="Hiragana" alignment="distributed"/>
  </si>
  <si>
    <t>Ｋ</t>
    <phoneticPr fontId="1" type="Hiragana" alignment="distributed"/>
  </si>
  <si>
    <t>Ｌ</t>
    <phoneticPr fontId="1" type="Hiragana" alignment="distributed"/>
  </si>
  <si>
    <t>Ｍ</t>
    <phoneticPr fontId="1" type="Hiragana" alignment="distributed"/>
  </si>
  <si>
    <t>標準
セット数
（人数÷８基準）</t>
    <phoneticPr fontId="1"/>
  </si>
  <si>
    <t>1枚（14穴）</t>
    <rPh sb="1" eb="2">
      <t>まい</t>
    </rPh>
    <rPh sb="5" eb="6">
      <t>あな</t>
    </rPh>
    <phoneticPr fontId="1" type="Hiragana" alignment="distributed"/>
  </si>
  <si>
    <t>連続する1.5時間（講師一人あたり）</t>
    <rPh sb="10" eb="12">
      <t>こうし</t>
    </rPh>
    <rPh sb="12" eb="14">
      <t>ひとり</t>
    </rPh>
    <phoneticPr fontId="1" type="Hiragana" alignment="distributed"/>
  </si>
  <si>
    <t>連続する３時間（講師一人あたり）</t>
    <phoneticPr fontId="1" type="Hiragana" alignment="distributed"/>
  </si>
  <si>
    <t>宿泊＆食事料金  簡易計算シート</t>
    <rPh sb="9" eb="11">
      <t>カンイ</t>
    </rPh>
    <phoneticPr fontId="1"/>
  </si>
  <si>
    <t>1本（キャンドルのつどい）</t>
    <rPh sb="1" eb="2">
      <t>ほん</t>
    </rPh>
    <phoneticPr fontId="1" type="Hiragana" alignment="distributed"/>
  </si>
  <si>
    <t>個数</t>
    <rPh sb="0" eb="2">
      <t>コスウ</t>
    </rPh>
    <phoneticPr fontId="1"/>
  </si>
  <si>
    <t>金額</t>
    <rPh sb="0" eb="2">
      <t>キンガク</t>
    </rPh>
    <phoneticPr fontId="1"/>
  </si>
  <si>
    <t>粉クレンザー</t>
    <rPh sb="0" eb="1">
      <t>コナ</t>
    </rPh>
    <phoneticPr fontId="1"/>
  </si>
  <si>
    <t>粉クレンザー</t>
    <rPh sb="0" eb="1">
      <t>こな</t>
    </rPh>
    <phoneticPr fontId="1" type="Hiragana" alignment="distributed"/>
  </si>
  <si>
    <t>乾電池(単2)</t>
    <rPh sb="0" eb="3">
      <t>かんでんち</t>
    </rPh>
    <rPh sb="4" eb="5">
      <t>たん</t>
    </rPh>
    <phoneticPr fontId="1" type="Hiragana" alignment="distributed"/>
  </si>
  <si>
    <t>洗濯用洗剤</t>
    <rPh sb="0" eb="3">
      <t>センタクヨウ</t>
    </rPh>
    <rPh sb="3" eb="5">
      <t>センザイ</t>
    </rPh>
    <phoneticPr fontId="1"/>
  </si>
  <si>
    <t>軍手</t>
    <rPh sb="0" eb="2">
      <t>グンテ</t>
    </rPh>
    <phoneticPr fontId="1"/>
  </si>
  <si>
    <t>子ども用軍手</t>
    <rPh sb="0" eb="1">
      <t>コ</t>
    </rPh>
    <rPh sb="3" eb="4">
      <t>ヨウ</t>
    </rPh>
    <rPh sb="4" eb="6">
      <t>グンテ</t>
    </rPh>
    <phoneticPr fontId="1"/>
  </si>
  <si>
    <t>1双</t>
    <rPh sb="1" eb="2">
      <t>そう</t>
    </rPh>
    <phoneticPr fontId="1" type="Hiragana" alignment="distributed"/>
  </si>
  <si>
    <t>竹は返品不可。</t>
    <rPh sb="0" eb="1">
      <t>タケ</t>
    </rPh>
    <rPh sb="2" eb="4">
      <t>ヘンピン</t>
    </rPh>
    <rPh sb="4" eb="6">
      <t>フカ</t>
    </rPh>
    <phoneticPr fontId="1"/>
  </si>
  <si>
    <t>糸，針，おもり，浮き（2セット入）</t>
    <rPh sb="0" eb="1">
      <t>いと</t>
    </rPh>
    <rPh sb="2" eb="3">
      <t>はり</t>
    </rPh>
    <rPh sb="8" eb="9">
      <t>う</t>
    </rPh>
    <rPh sb="15" eb="16">
      <t>い</t>
    </rPh>
    <phoneticPr fontId="1" type="Hiragana" alignment="distributed"/>
  </si>
  <si>
    <t>バードコール</t>
    <phoneticPr fontId="1" type="Hiragana" alignment="distributed"/>
  </si>
  <si>
    <r>
      <t>レストラン食</t>
    </r>
    <r>
      <rPr>
        <sz val="8"/>
        <rFont val="HG丸ｺﾞｼｯｸM-PRO"/>
        <family val="3"/>
        <charset val="128"/>
      </rPr>
      <t>（ビュッフェ）</t>
    </r>
    <rPh sb="5" eb="6">
      <t>しょく</t>
    </rPh>
    <phoneticPr fontId="1" type="Hiragana" alignment="distributed"/>
  </si>
  <si>
    <t>※3歳以下は無料。
　少人数の場合，ビュッフェ形式ではない提供になります</t>
    <rPh sb="11" eb="14">
      <t>しょうにんずう</t>
    </rPh>
    <rPh sb="15" eb="17">
      <t>ばあい</t>
    </rPh>
    <rPh sb="23" eb="25">
      <t>けいしき</t>
    </rPh>
    <rPh sb="29" eb="31">
      <t>ていきょう</t>
    </rPh>
    <phoneticPr fontId="1" type="Hiragana" alignment="distributed"/>
  </si>
  <si>
    <t>コピー</t>
    <phoneticPr fontId="1"/>
  </si>
  <si>
    <t>1枚 A4サイズ白黒のみ</t>
    <rPh sb="1" eb="2">
      <t>まい</t>
    </rPh>
    <rPh sb="8" eb="10">
      <t>しろくろ</t>
    </rPh>
    <phoneticPr fontId="1" type="Hiragana" alignment="distributed"/>
  </si>
  <si>
    <t>竹のコップとはし</t>
    <rPh sb="0" eb="1">
      <t>たけ</t>
    </rPh>
    <phoneticPr fontId="1" type="Hiragana" alignment="distributed"/>
  </si>
  <si>
    <t>竹のコップとスプーン</t>
    <rPh sb="0" eb="1">
      <t>たけ</t>
    </rPh>
    <phoneticPr fontId="1" type="Hiragana" alignment="distributed"/>
  </si>
  <si>
    <t>1セット（火起こし器１台，替え芯１本，火きり板１枚，かんなクズ１袋，麻布１枚）</t>
    <rPh sb="5" eb="6">
      <t>ヒ</t>
    </rPh>
    <rPh sb="6" eb="7">
      <t>オ</t>
    </rPh>
    <rPh sb="9" eb="10">
      <t>キ</t>
    </rPh>
    <rPh sb="11" eb="12">
      <t>ダイ</t>
    </rPh>
    <rPh sb="13" eb="14">
      <t>カ</t>
    </rPh>
    <rPh sb="15" eb="16">
      <t>シン</t>
    </rPh>
    <rPh sb="17" eb="18">
      <t>ホン</t>
    </rPh>
    <rPh sb="19" eb="20">
      <t>ヒ</t>
    </rPh>
    <rPh sb="22" eb="23">
      <t>イタ</t>
    </rPh>
    <rPh sb="24" eb="25">
      <t>マイ</t>
    </rPh>
    <rPh sb="32" eb="33">
      <t>フクロ</t>
    </rPh>
    <rPh sb="34" eb="36">
      <t>アサヌノ</t>
    </rPh>
    <rPh sb="37" eb="38">
      <t>マイ</t>
    </rPh>
    <phoneticPr fontId="1"/>
  </si>
  <si>
    <t>おにぎりおかずセット</t>
    <phoneticPr fontId="1" type="Hiragana" alignment="distributed"/>
  </si>
  <si>
    <t>そうめん(3～5人分) ※調理済</t>
    <rPh sb="13" eb="16">
      <t>ちょうりず</t>
    </rPh>
    <phoneticPr fontId="1" type="Hiragana" alignment="distributed"/>
  </si>
  <si>
    <t>かき揚げセット ※調理済</t>
    <phoneticPr fontId="1" type="Hiragana" alignment="distributed"/>
  </si>
  <si>
    <t>野菜コロッケ ※調理済</t>
    <rPh sb="0" eb="2">
      <t>やさい</t>
    </rPh>
    <phoneticPr fontId="1" type="Hiragana" alignment="distributed"/>
  </si>
  <si>
    <t>野菜コロッケ１個</t>
    <rPh sb="0" eb="2">
      <t>ヤサイ</t>
    </rPh>
    <rPh sb="7" eb="8">
      <t>コ</t>
    </rPh>
    <phoneticPr fontId="1"/>
  </si>
  <si>
    <t>スポーツドリンク，ウーロン茶，緑茶，麦茶</t>
    <phoneticPr fontId="1" type="Hiragana" alignment="distributed"/>
  </si>
  <si>
    <t>ジャム・クリーム・コーヒー・バナナ・白あん・黒あん・スペシャルサンド</t>
    <phoneticPr fontId="1" type="Hiragana" alignment="distributed"/>
  </si>
  <si>
    <t>スポーツドリンク，ウーロン茶，緑茶，麦茶</t>
    <phoneticPr fontId="1" type="Hiragana" alignment="distributed"/>
  </si>
  <si>
    <t>トラベル用1パック20枚</t>
    <rPh sb="4" eb="5">
      <t>よう</t>
    </rPh>
    <rPh sb="11" eb="12">
      <t>まい</t>
    </rPh>
    <phoneticPr fontId="1" type="Hiragana" alignment="distributed"/>
  </si>
  <si>
    <t>ツリーイング</t>
    <phoneticPr fontId="1"/>
  </si>
  <si>
    <t>連続する３時間（参加者１９～２４名まで）</t>
    <phoneticPr fontId="1" type="Hiragana" alignment="distributed"/>
  </si>
  <si>
    <t>連続する３時間（参加者１３～１８名まで）</t>
    <phoneticPr fontId="1" type="Hiragana" alignment="distributed"/>
  </si>
  <si>
    <t>連続する３時間（参加者２５～３０名まで）</t>
    <phoneticPr fontId="1" type="Hiragana" alignment="distributed"/>
  </si>
  <si>
    <t>連続する３時間（参加者３～６名まで）</t>
    <rPh sb="8" eb="11">
      <t>さんかしゃ</t>
    </rPh>
    <rPh sb="14" eb="15">
      <t>めい</t>
    </rPh>
    <phoneticPr fontId="1" type="Hiragana" alignment="distributed"/>
  </si>
  <si>
    <t>吉備アドベンチャープログラム</t>
    <rPh sb="0" eb="2">
      <t>きび</t>
    </rPh>
    <phoneticPr fontId="1" type="Hiragana" alignment="distributed"/>
  </si>
  <si>
    <t>連続する３時間（参加者７～１２名まで）</t>
    <phoneticPr fontId="1" type="Hiragana" alignment="distributed"/>
  </si>
  <si>
    <t>連続する1時間（講師一人あたり）</t>
    <rPh sb="8" eb="10">
      <t>こうし</t>
    </rPh>
    <rPh sb="10" eb="12">
      <t>ひとり</t>
    </rPh>
    <phoneticPr fontId="1" type="Hiragana" alignment="distributed"/>
  </si>
  <si>
    <t>連続する３時間</t>
    <phoneticPr fontId="1" type="Hiragana" alignment="distributed"/>
  </si>
  <si>
    <t>料　金　試　算　表</t>
    <rPh sb="0" eb="1">
      <t>りょう</t>
    </rPh>
    <rPh sb="2" eb="3">
      <t>きん</t>
    </rPh>
    <rPh sb="4" eb="5">
      <t>ためし</t>
    </rPh>
    <rPh sb="6" eb="7">
      <t>さん</t>
    </rPh>
    <rPh sb="8" eb="9">
      <t>ひょう</t>
    </rPh>
    <phoneticPr fontId="1" type="Hiragana" alignment="distributed"/>
  </si>
  <si>
    <t>吉備の森　自然探検隊</t>
    <rPh sb="0" eb="2">
      <t>きび</t>
    </rPh>
    <rPh sb="3" eb="4">
      <t>もり</t>
    </rPh>
    <rPh sb="5" eb="7">
      <t>しぜん</t>
    </rPh>
    <rPh sb="7" eb="9">
      <t>たんけん</t>
    </rPh>
    <rPh sb="9" eb="10">
      <t>たい</t>
    </rPh>
    <phoneticPr fontId="1" type="Hiragana" alignment="distributed"/>
  </si>
  <si>
    <t>受渡時間：</t>
    <phoneticPr fontId="1" type="Hiragana" alignment="distributed"/>
  </si>
  <si>
    <t>　朝食6：30(冬7：00)～</t>
    <phoneticPr fontId="1" type="Hiragana" alignment="distributed"/>
  </si>
  <si>
    <t>おにぎりor菓子パン2個，ウイダーinゼリー1個，バナナ１本</t>
    <rPh sb="23" eb="24">
      <t>こ</t>
    </rPh>
    <rPh sb="29" eb="30">
      <t>ほん</t>
    </rPh>
    <phoneticPr fontId="1" type="Hiragana" alignment="distributed"/>
  </si>
  <si>
    <t>ペイントマーカー</t>
    <phoneticPr fontId="1"/>
  </si>
  <si>
    <t>6色セット（赤・白・青・黄・緑・黒）油性・丸芯・中字</t>
    <rPh sb="1" eb="2">
      <t>ショク</t>
    </rPh>
    <rPh sb="6" eb="7">
      <t>アカ</t>
    </rPh>
    <rPh sb="8" eb="9">
      <t>シロ</t>
    </rPh>
    <rPh sb="10" eb="11">
      <t>アオ</t>
    </rPh>
    <rPh sb="12" eb="13">
      <t>キ</t>
    </rPh>
    <rPh sb="14" eb="15">
      <t>ミドリ</t>
    </rPh>
    <rPh sb="16" eb="17">
      <t>クロ</t>
    </rPh>
    <rPh sb="18" eb="20">
      <t>ユセイ</t>
    </rPh>
    <rPh sb="21" eb="22">
      <t>マル</t>
    </rPh>
    <rPh sb="22" eb="23">
      <t>シン</t>
    </rPh>
    <rPh sb="24" eb="26">
      <t>チュウジ</t>
    </rPh>
    <phoneticPr fontId="1"/>
  </si>
  <si>
    <t>紐，紙ヤスリ付き</t>
    <rPh sb="0" eb="1">
      <t>ひも</t>
    </rPh>
    <rPh sb="2" eb="3">
      <t>かみ</t>
    </rPh>
    <rPh sb="6" eb="7">
      <t>つ</t>
    </rPh>
    <phoneticPr fontId="1" type="Hiragana" alignment="distributed"/>
  </si>
  <si>
    <t>正方形の板で焼いてない（紐，金具）バーナー貸出</t>
    <rPh sb="21" eb="23">
      <t>かしだし</t>
    </rPh>
    <phoneticPr fontId="1" type="Hiragana" alignment="distributed"/>
  </si>
  <si>
    <t>正方形の板で焼いてある（紐，金具）</t>
    <phoneticPr fontId="1" type="Hiragana" alignment="distributed"/>
  </si>
  <si>
    <t>俵おにぎり幕の内弁当</t>
    <rPh sb="0" eb="1">
      <t>たわら</t>
    </rPh>
    <rPh sb="5" eb="6">
      <t>まく</t>
    </rPh>
    <rPh sb="7" eb="10">
      <t>うちべんとう</t>
    </rPh>
    <phoneticPr fontId="1" type="Hiragana" alignment="distributed"/>
  </si>
  <si>
    <t>牛丼
ビーフカレー
ハヤシライス</t>
    <rPh sb="0" eb="2">
      <t>ギュウドン</t>
    </rPh>
    <phoneticPr fontId="1"/>
  </si>
  <si>
    <t>おにぎりor菓子パン2個，バナナ1本，ゆで卵1個，塩1</t>
    <phoneticPr fontId="1" type="Hiragana" alignment="distributed"/>
  </si>
  <si>
    <t>おにぎりor菓子パン3個，ミニゼリー1個</t>
    <phoneticPr fontId="1" type="Hiragana" alignment="distributed"/>
  </si>
  <si>
    <t>おにぎり３個，おかず</t>
    <phoneticPr fontId="1" type="Hiragana" alignment="distributed"/>
  </si>
  <si>
    <t>俵おにぎり４個，おかず</t>
    <rPh sb="0" eb="1">
      <t>たわら</t>
    </rPh>
    <phoneticPr fontId="1" type="Hiragana" alignment="distributed"/>
  </si>
  <si>
    <t>ごはん，おかず</t>
    <phoneticPr fontId="1" type="Hiragana" alignment="distributed"/>
  </si>
  <si>
    <t>1枚(22cm×55cm)</t>
    <rPh sb="1" eb="2">
      <t>まい</t>
    </rPh>
    <phoneticPr fontId="1" type="Hiragana" alignment="distributed"/>
  </si>
  <si>
    <t>の該当箇所に数値を入力してください</t>
    <phoneticPr fontId="1"/>
  </si>
  <si>
    <t>泊</t>
    <rPh sb="0" eb="1">
      <t>ハク</t>
    </rPh>
    <phoneticPr fontId="1"/>
  </si>
  <si>
    <t>1人 1,500円～（要事前相談）</t>
    <rPh sb="1" eb="2">
      <t>にん</t>
    </rPh>
    <rPh sb="8" eb="9">
      <t>えん</t>
    </rPh>
    <rPh sb="11" eb="12">
      <t>よう</t>
    </rPh>
    <rPh sb="12" eb="14">
      <t>じぜん</t>
    </rPh>
    <rPh sb="14" eb="16">
      <t>そうだん</t>
    </rPh>
    <phoneticPr fontId="1" type="Hiragana" alignment="distributed"/>
  </si>
  <si>
    <t>1皿 3,000円～（5～6人用）（要事前相談）</t>
    <rPh sb="1" eb="2">
      <t>さら</t>
    </rPh>
    <rPh sb="8" eb="9">
      <t>えん</t>
    </rPh>
    <rPh sb="18" eb="19">
      <t>よう</t>
    </rPh>
    <rPh sb="19" eb="21">
      <t>じぜん</t>
    </rPh>
    <rPh sb="21" eb="23">
      <t>そうだん</t>
    </rPh>
    <phoneticPr fontId="1" type="Hiragana" alignment="distributed"/>
  </si>
  <si>
    <t>幕の内弁当</t>
    <phoneticPr fontId="1" type="Hiragana" alignment="distributed"/>
  </si>
  <si>
    <r>
      <t>※</t>
    </r>
    <r>
      <rPr>
        <sz val="8"/>
        <color indexed="10"/>
        <rFont val="HG丸ｺﾞｼｯｸM-PRO"/>
        <family val="3"/>
        <charset val="128"/>
      </rPr>
      <t>アレルギー対応不可</t>
    </r>
    <rPh sb="8" eb="10">
      <t>ふか</t>
    </rPh>
    <phoneticPr fontId="1" type="Hiragana" alignment="distributed"/>
  </si>
  <si>
    <t>飲み物無し</t>
    <rPh sb="3" eb="4">
      <t>な</t>
    </rPh>
    <phoneticPr fontId="1" type="Hiragana" alignment="distributed"/>
  </si>
  <si>
    <r>
      <t>　昼食9:00～
　</t>
    </r>
    <r>
      <rPr>
        <sz val="6"/>
        <color rgb="FF000000"/>
        <rFont val="HG丸ｺﾞｼｯｸM-PRO"/>
        <family val="3"/>
        <charset val="128"/>
      </rPr>
      <t>夕食15:00（冬14:00）～</t>
    </r>
    <rPh sb="10" eb="12">
      <t>ユウショク</t>
    </rPh>
    <rPh sb="18" eb="19">
      <t>フユ</t>
    </rPh>
    <phoneticPr fontId="1"/>
  </si>
  <si>
    <t>昼食・夕食</t>
    <rPh sb="0" eb="2">
      <t>ちゅうしょく</t>
    </rPh>
    <rPh sb="3" eb="5">
      <t>ゆうしょく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</si>
</sst>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0_ "/>
    <numFmt numFmtId="178" formatCode="0.0_ "/>
    <numFmt numFmtId="179" formatCode="#,##0;&quot;△ &quot;#,##0"/>
  </numFmts>
  <fonts count="3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indexed="58"/>
      <name val="HG丸ｺﾞｼｯｸM-PRO"/>
      <family val="3"/>
      <charset val="128"/>
    </font>
    <font>
      <sz val="11"/>
      <color indexed="18"/>
      <name val="HG丸ｺﾞｼｯｸM-PRO"/>
      <family val="3"/>
      <charset val="128"/>
    </font>
    <font>
      <b/>
      <sz val="11"/>
      <color indexed="58"/>
      <name val="HG丸ｺﾞｼｯｸM-PRO"/>
      <family val="3"/>
      <charset val="128"/>
    </font>
    <font>
      <b/>
      <sz val="11"/>
      <color indexed="18"/>
      <name val="HG丸ｺﾞｼｯｸM-PRO"/>
      <family val="3"/>
      <charset val="128"/>
    </font>
    <font>
      <b/>
      <sz val="11"/>
      <color indexed="16"/>
      <name val="HG丸ｺﾞｼｯｸM-PRO"/>
      <family val="3"/>
      <charset val="128"/>
    </font>
    <font>
      <sz val="12"/>
      <name val="Century"/>
      <family val="1"/>
    </font>
    <font>
      <sz val="10.5"/>
      <name val="HG丸ｺﾞｼｯｸM-PRO"/>
      <family val="3"/>
      <charset val="128"/>
    </font>
    <font>
      <sz val="11"/>
      <color indexed="12"/>
      <name val="HG丸ｺﾞｼｯｸM-PRO"/>
      <family val="3"/>
      <charset val="128"/>
    </font>
    <font>
      <b/>
      <sz val="11"/>
      <color indexed="12"/>
      <name val="HG丸ｺﾞｼｯｸM-PRO"/>
      <family val="3"/>
      <charset val="128"/>
    </font>
    <font>
      <b/>
      <sz val="11"/>
      <color indexed="17"/>
      <name val="HG丸ｺﾞｼｯｸM-PRO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59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color indexed="10"/>
      <name val="HG丸ｺﾞｼｯｸM-PRO"/>
      <family val="3"/>
      <charset val="128"/>
    </font>
    <font>
      <sz val="11"/>
      <color indexed="1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indexed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8"/>
      <color indexed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6"/>
      <color rgb="FF000000"/>
      <name val="HG丸ｺﾞｼｯｸM-PRO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58"/>
      </left>
      <right style="double">
        <color indexed="58"/>
      </right>
      <top style="double">
        <color indexed="58"/>
      </top>
      <bottom style="double">
        <color indexed="58"/>
      </bottom>
      <diagonal/>
    </border>
    <border>
      <left style="double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>
      <alignment vertical="center"/>
    </xf>
    <xf numFmtId="176" fontId="3" fillId="0" borderId="0" xfId="0" applyNumberFormat="1" applyFont="1" applyFill="1" applyBorder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5" fillId="4" borderId="11" xfId="0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shrinkToFit="1"/>
    </xf>
    <xf numFmtId="0" fontId="8" fillId="0" borderId="0" xfId="0" applyFont="1" applyFill="1" applyBorder="1" applyAlignment="1">
      <alignment horizontal="center" vertical="center"/>
    </xf>
    <xf numFmtId="176" fontId="9" fillId="0" borderId="12" xfId="0" applyNumberFormat="1" applyFont="1" applyFill="1" applyBorder="1">
      <alignment vertical="center"/>
    </xf>
    <xf numFmtId="176" fontId="10" fillId="0" borderId="13" xfId="0" applyNumberFormat="1" applyFont="1" applyFill="1" applyBorder="1">
      <alignment vertical="center"/>
    </xf>
    <xf numFmtId="176" fontId="11" fillId="0" borderId="14" xfId="0" applyNumberFormat="1" applyFont="1" applyFill="1" applyBorder="1">
      <alignment vertical="center"/>
    </xf>
    <xf numFmtId="0" fontId="11" fillId="0" borderId="0" xfId="0" applyFont="1" applyAlignment="1">
      <alignment vertical="center"/>
    </xf>
    <xf numFmtId="176" fontId="12" fillId="0" borderId="2" xfId="0" applyNumberFormat="1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176" fontId="12" fillId="3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176" fontId="3" fillId="0" borderId="2" xfId="0" applyNumberFormat="1" applyFont="1" applyBorder="1" applyAlignment="1">
      <alignment vertical="center" shrinkToFit="1"/>
    </xf>
    <xf numFmtId="0" fontId="12" fillId="3" borderId="2" xfId="0" applyFont="1" applyFill="1" applyBorder="1" applyAlignment="1">
      <alignment vertical="center" shrinkToFit="1"/>
    </xf>
    <xf numFmtId="0" fontId="3" fillId="0" borderId="2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178" fontId="3" fillId="0" borderId="4" xfId="0" applyNumberFormat="1" applyFont="1" applyBorder="1" applyAlignment="1">
      <alignment vertical="center" shrinkToFit="1"/>
    </xf>
    <xf numFmtId="0" fontId="3" fillId="0" borderId="9" xfId="0" applyFont="1" applyBorder="1" applyAlignment="1">
      <alignment horizontal="center" vertical="center" wrapText="1" shrinkToFit="1"/>
    </xf>
    <xf numFmtId="177" fontId="3" fillId="0" borderId="9" xfId="0" applyNumberFormat="1" applyFont="1" applyBorder="1" applyAlignment="1">
      <alignment vertical="center" shrinkToFit="1"/>
    </xf>
    <xf numFmtId="0" fontId="14" fillId="0" borderId="15" xfId="0" applyFont="1" applyBorder="1" applyAlignment="1">
      <alignment horizontal="center" vertical="center" shrinkToFit="1"/>
    </xf>
    <xf numFmtId="176" fontId="15" fillId="0" borderId="16" xfId="0" applyNumberFormat="1" applyFont="1" applyBorder="1" applyAlignment="1">
      <alignment vertical="center" shrinkToFit="1"/>
    </xf>
    <xf numFmtId="177" fontId="3" fillId="0" borderId="4" xfId="0" applyNumberFormat="1" applyFont="1" applyBorder="1" applyAlignment="1">
      <alignment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wrapText="1" shrinkToFit="1"/>
    </xf>
    <xf numFmtId="176" fontId="16" fillId="0" borderId="16" xfId="0" applyNumberFormat="1" applyFont="1" applyBorder="1">
      <alignment vertical="center"/>
    </xf>
    <xf numFmtId="0" fontId="0" fillId="3" borderId="11" xfId="0" applyFill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7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3" fillId="0" borderId="4" xfId="0" applyNumberFormat="1" applyFont="1" applyBorder="1" applyAlignment="1">
      <alignment horizontal="right" vertical="center" indent="1" shrinkToFit="1"/>
    </xf>
    <xf numFmtId="177" fontId="3" fillId="0" borderId="4" xfId="0" applyNumberFormat="1" applyFont="1" applyBorder="1" applyAlignment="1">
      <alignment horizontal="right" vertical="center" indent="1" shrinkToFit="1"/>
    </xf>
    <xf numFmtId="0" fontId="0" fillId="0" borderId="0" xfId="0" applyNumberFormat="1">
      <alignment vertical="center"/>
    </xf>
    <xf numFmtId="0" fontId="0" fillId="3" borderId="0" xfId="0" applyNumberFormat="1" applyFill="1">
      <alignment vertical="center"/>
    </xf>
    <xf numFmtId="0" fontId="0" fillId="0" borderId="0" xfId="0" applyNumberFormat="1" applyFill="1">
      <alignment vertical="center"/>
    </xf>
    <xf numFmtId="0" fontId="17" fillId="0" borderId="0" xfId="0" applyNumberFormat="1" applyFont="1">
      <alignment vertical="center"/>
    </xf>
    <xf numFmtId="0" fontId="17" fillId="3" borderId="0" xfId="0" applyNumberFormat="1" applyFont="1" applyFill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7" fillId="0" borderId="0" xfId="0" applyNumberFormat="1" applyFont="1" applyFill="1" applyAlignment="1">
      <alignment vertical="center" wrapText="1"/>
    </xf>
    <xf numFmtId="176" fontId="15" fillId="4" borderId="17" xfId="0" applyNumberFormat="1" applyFont="1" applyFill="1" applyBorder="1" applyAlignment="1">
      <alignment vertical="center" shrinkToFit="1"/>
    </xf>
    <xf numFmtId="176" fontId="16" fillId="4" borderId="17" xfId="0" applyNumberFormat="1" applyFont="1" applyFill="1" applyBorder="1">
      <alignment vertical="center"/>
    </xf>
    <xf numFmtId="176" fontId="10" fillId="5" borderId="14" xfId="0" applyNumberFormat="1" applyFont="1" applyFill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 applyAlignment="1">
      <alignment vertical="top"/>
    </xf>
    <xf numFmtId="0" fontId="24" fillId="0" borderId="0" xfId="0" applyFont="1" applyAlignment="1">
      <alignment vertical="center"/>
    </xf>
    <xf numFmtId="0" fontId="25" fillId="0" borderId="18" xfId="0" applyFont="1" applyBorder="1" applyAlignment="1">
      <alignment vertical="center" shrinkToFit="1"/>
    </xf>
    <xf numFmtId="0" fontId="24" fillId="0" borderId="19" xfId="0" applyFont="1" applyBorder="1" applyAlignment="1">
      <alignment vertical="center" shrinkToFit="1"/>
    </xf>
    <xf numFmtId="0" fontId="25" fillId="0" borderId="20" xfId="0" applyFont="1" applyBorder="1" applyAlignment="1">
      <alignment vertical="center" shrinkToFit="1"/>
    </xf>
    <xf numFmtId="0" fontId="25" fillId="0" borderId="0" xfId="0" applyFont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25" fillId="0" borderId="4" xfId="0" applyFont="1" applyBorder="1" applyAlignment="1">
      <alignment horizontal="center" vertical="center" wrapText="1" shrinkToFit="1"/>
    </xf>
    <xf numFmtId="176" fontId="4" fillId="2" borderId="8" xfId="0" applyNumberFormat="1" applyFont="1" applyFill="1" applyBorder="1" applyAlignment="1">
      <alignment horizontal="center" vertical="center"/>
    </xf>
    <xf numFmtId="0" fontId="19" fillId="4" borderId="16" xfId="0" applyFont="1" applyFill="1" applyBorder="1" applyAlignment="1">
      <alignment vertical="center" shrinkToFit="1"/>
    </xf>
    <xf numFmtId="0" fontId="19" fillId="4" borderId="17" xfId="0" applyFont="1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24" fillId="6" borderId="20" xfId="0" applyFont="1" applyFill="1" applyBorder="1" applyAlignment="1">
      <alignment vertical="center" shrinkToFit="1"/>
    </xf>
    <xf numFmtId="0" fontId="24" fillId="6" borderId="0" xfId="0" applyFont="1" applyFill="1" applyBorder="1" applyAlignment="1">
      <alignment vertical="center" shrinkToFit="1"/>
    </xf>
    <xf numFmtId="0" fontId="24" fillId="6" borderId="18" xfId="0" applyFont="1" applyFill="1" applyBorder="1" applyAlignment="1">
      <alignment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179" fontId="25" fillId="6" borderId="21" xfId="0" applyNumberFormat="1" applyFont="1" applyFill="1" applyBorder="1" applyAlignment="1">
      <alignment vertical="center" shrinkToFit="1"/>
    </xf>
    <xf numFmtId="179" fontId="25" fillId="6" borderId="22" xfId="0" applyNumberFormat="1" applyFont="1" applyFill="1" applyBorder="1" applyAlignment="1">
      <alignment vertical="center" shrinkToFit="1"/>
    </xf>
    <xf numFmtId="179" fontId="25" fillId="6" borderId="19" xfId="0" applyNumberFormat="1" applyFont="1" applyFill="1" applyBorder="1" applyAlignment="1">
      <alignment vertical="center" shrinkToFit="1"/>
    </xf>
    <xf numFmtId="0" fontId="27" fillId="6" borderId="20" xfId="0" applyFont="1" applyFill="1" applyBorder="1" applyAlignment="1">
      <alignment vertical="center" shrinkToFit="1"/>
    </xf>
    <xf numFmtId="0" fontId="27" fillId="6" borderId="0" xfId="0" applyFont="1" applyFill="1" applyBorder="1" applyAlignment="1">
      <alignment vertical="center" shrinkToFit="1"/>
    </xf>
    <xf numFmtId="0" fontId="27" fillId="6" borderId="18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5" fillId="0" borderId="3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25" fillId="0" borderId="21" xfId="0" applyFont="1" applyBorder="1" applyAlignment="1">
      <alignment vertical="center" shrinkToFit="1"/>
    </xf>
    <xf numFmtId="0" fontId="25" fillId="0" borderId="22" xfId="0" applyFont="1" applyBorder="1" applyAlignment="1">
      <alignment vertical="center" shrinkToFit="1"/>
    </xf>
    <xf numFmtId="0" fontId="25" fillId="0" borderId="19" xfId="0" applyFont="1" applyBorder="1" applyAlignment="1">
      <alignment vertical="center" shrinkToFit="1"/>
    </xf>
    <xf numFmtId="179" fontId="25" fillId="0" borderId="21" xfId="0" applyNumberFormat="1" applyFont="1" applyBorder="1" applyAlignment="1">
      <alignment vertical="center" shrinkToFit="1"/>
    </xf>
    <xf numFmtId="179" fontId="25" fillId="0" borderId="22" xfId="0" applyNumberFormat="1" applyFont="1" applyBorder="1" applyAlignment="1">
      <alignment vertical="center" shrinkToFit="1"/>
    </xf>
    <xf numFmtId="179" fontId="25" fillId="0" borderId="19" xfId="0" applyNumberFormat="1" applyFont="1" applyBorder="1" applyAlignment="1">
      <alignment vertical="center" shrinkToFit="1"/>
    </xf>
    <xf numFmtId="179" fontId="24" fillId="6" borderId="21" xfId="0" applyNumberFormat="1" applyFont="1" applyFill="1" applyBorder="1" applyAlignment="1">
      <alignment vertical="center" shrinkToFit="1"/>
    </xf>
    <xf numFmtId="179" fontId="24" fillId="6" borderId="22" xfId="0" applyNumberFormat="1" applyFont="1" applyFill="1" applyBorder="1" applyAlignment="1">
      <alignment vertical="center" shrinkToFit="1"/>
    </xf>
    <xf numFmtId="179" fontId="24" fillId="6" borderId="19" xfId="0" applyNumberFormat="1" applyFont="1" applyFill="1" applyBorder="1" applyAlignment="1">
      <alignment vertical="center" shrinkToFit="1"/>
    </xf>
    <xf numFmtId="0" fontId="24" fillId="6" borderId="20" xfId="0" applyFont="1" applyFill="1" applyBorder="1" applyAlignment="1">
      <alignment vertical="center" shrinkToFit="1"/>
    </xf>
    <xf numFmtId="0" fontId="24" fillId="6" borderId="0" xfId="0" applyFont="1" applyFill="1" applyBorder="1" applyAlignment="1">
      <alignment vertical="center" shrinkToFit="1"/>
    </xf>
    <xf numFmtId="0" fontId="24" fillId="6" borderId="18" xfId="0" applyFont="1" applyFill="1" applyBorder="1" applyAlignment="1">
      <alignment vertical="center" shrinkToFit="1"/>
    </xf>
    <xf numFmtId="0" fontId="24" fillId="6" borderId="21" xfId="0" applyFont="1" applyFill="1" applyBorder="1" applyAlignment="1">
      <alignment vertical="center" shrinkToFit="1"/>
    </xf>
    <xf numFmtId="0" fontId="24" fillId="6" borderId="22" xfId="0" applyFont="1" applyFill="1" applyBorder="1" applyAlignment="1">
      <alignment vertical="center" shrinkToFit="1"/>
    </xf>
    <xf numFmtId="0" fontId="24" fillId="6" borderId="19" xfId="0" applyFont="1" applyFill="1" applyBorder="1" applyAlignment="1">
      <alignment vertical="center" shrinkToFit="1"/>
    </xf>
    <xf numFmtId="179" fontId="25" fillId="6" borderId="21" xfId="0" applyNumberFormat="1" applyFont="1" applyFill="1" applyBorder="1" applyAlignment="1">
      <alignment vertical="center" shrinkToFit="1"/>
    </xf>
    <xf numFmtId="179" fontId="25" fillId="6" borderId="22" xfId="0" applyNumberFormat="1" applyFont="1" applyFill="1" applyBorder="1" applyAlignment="1">
      <alignment vertical="center" shrinkToFit="1"/>
    </xf>
    <xf numFmtId="179" fontId="25" fillId="6" borderId="19" xfId="0" applyNumberFormat="1" applyFont="1" applyFill="1" applyBorder="1" applyAlignment="1">
      <alignment vertical="center" shrinkToFit="1"/>
    </xf>
    <xf numFmtId="0" fontId="24" fillId="0" borderId="26" xfId="0" applyFont="1" applyBorder="1" applyAlignment="1">
      <alignment vertical="center" shrinkToFit="1"/>
    </xf>
    <xf numFmtId="0" fontId="24" fillId="0" borderId="27" xfId="0" applyFont="1" applyBorder="1" applyAlignment="1">
      <alignment vertical="center" shrinkToFit="1"/>
    </xf>
    <xf numFmtId="0" fontId="24" fillId="0" borderId="28" xfId="0" applyFont="1" applyBorder="1" applyAlignment="1">
      <alignment vertical="center" shrinkToFit="1"/>
    </xf>
    <xf numFmtId="0" fontId="24" fillId="0" borderId="21" xfId="0" applyFont="1" applyBorder="1" applyAlignment="1">
      <alignment vertical="center" shrinkToFit="1"/>
    </xf>
    <xf numFmtId="0" fontId="24" fillId="0" borderId="22" xfId="0" applyFont="1" applyBorder="1" applyAlignment="1">
      <alignment vertical="center" shrinkToFit="1"/>
    </xf>
    <xf numFmtId="0" fontId="24" fillId="0" borderId="19" xfId="0" applyFont="1" applyBorder="1" applyAlignment="1">
      <alignment vertical="center" shrinkToFit="1"/>
    </xf>
    <xf numFmtId="0" fontId="24" fillId="7" borderId="21" xfId="0" applyFont="1" applyFill="1" applyBorder="1" applyAlignment="1">
      <alignment vertical="center" shrinkToFit="1"/>
    </xf>
    <xf numFmtId="0" fontId="24" fillId="7" borderId="22" xfId="0" applyFont="1" applyFill="1" applyBorder="1" applyAlignment="1">
      <alignment vertical="center" shrinkToFit="1"/>
    </xf>
    <xf numFmtId="0" fontId="24" fillId="7" borderId="19" xfId="0" applyFont="1" applyFill="1" applyBorder="1" applyAlignment="1">
      <alignment vertical="center" shrinkToFit="1"/>
    </xf>
    <xf numFmtId="179" fontId="24" fillId="6" borderId="21" xfId="0" applyNumberFormat="1" applyFont="1" applyFill="1" applyBorder="1" applyAlignment="1">
      <alignment horizontal="center" vertical="center" shrinkToFit="1"/>
    </xf>
    <xf numFmtId="179" fontId="24" fillId="6" borderId="22" xfId="0" applyNumberFormat="1" applyFont="1" applyFill="1" applyBorder="1" applyAlignment="1">
      <alignment horizontal="center" vertical="center" shrinkToFit="1"/>
    </xf>
    <xf numFmtId="179" fontId="24" fillId="6" borderId="19" xfId="0" applyNumberFormat="1" applyFont="1" applyFill="1" applyBorder="1" applyAlignment="1">
      <alignment horizontal="center" vertical="center" shrinkToFit="1"/>
    </xf>
    <xf numFmtId="0" fontId="24" fillId="6" borderId="29" xfId="0" applyFont="1" applyFill="1" applyBorder="1" applyAlignment="1">
      <alignment vertical="center" shrinkToFit="1"/>
    </xf>
    <xf numFmtId="0" fontId="24" fillId="6" borderId="30" xfId="0" applyFont="1" applyFill="1" applyBorder="1" applyAlignment="1">
      <alignment vertical="center" shrinkToFit="1"/>
    </xf>
    <xf numFmtId="0" fontId="24" fillId="6" borderId="31" xfId="0" applyFont="1" applyFill="1" applyBorder="1" applyAlignment="1">
      <alignment vertical="center" shrinkToFit="1"/>
    </xf>
    <xf numFmtId="0" fontId="24" fillId="7" borderId="21" xfId="0" applyFont="1" applyFill="1" applyBorder="1" applyAlignment="1">
      <alignment horizontal="center" vertical="center"/>
    </xf>
    <xf numFmtId="0" fontId="24" fillId="7" borderId="22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/>
    </xf>
    <xf numFmtId="179" fontId="25" fillId="7" borderId="21" xfId="0" applyNumberFormat="1" applyFont="1" applyFill="1" applyBorder="1">
      <alignment vertical="center"/>
    </xf>
    <xf numFmtId="179" fontId="25" fillId="7" borderId="22" xfId="0" applyNumberFormat="1" applyFont="1" applyFill="1" applyBorder="1">
      <alignment vertical="center"/>
    </xf>
    <xf numFmtId="179" fontId="25" fillId="7" borderId="19" xfId="0" applyNumberFormat="1" applyFont="1" applyFill="1" applyBorder="1">
      <alignment vertical="center"/>
    </xf>
    <xf numFmtId="0" fontId="24" fillId="6" borderId="26" xfId="0" applyFont="1" applyFill="1" applyBorder="1" applyAlignment="1">
      <alignment vertical="center" shrinkToFit="1"/>
    </xf>
    <xf numFmtId="0" fontId="24" fillId="6" borderId="27" xfId="0" applyFont="1" applyFill="1" applyBorder="1" applyAlignment="1">
      <alignment vertical="center" shrinkToFit="1"/>
    </xf>
    <xf numFmtId="0" fontId="24" fillId="6" borderId="28" xfId="0" applyFont="1" applyFill="1" applyBorder="1" applyAlignment="1">
      <alignment vertical="center" shrinkToFit="1"/>
    </xf>
    <xf numFmtId="0" fontId="24" fillId="0" borderId="29" xfId="0" applyFont="1" applyBorder="1" applyAlignment="1">
      <alignment vertical="center" shrinkToFit="1"/>
    </xf>
    <xf numFmtId="0" fontId="24" fillId="0" borderId="30" xfId="0" applyFont="1" applyBorder="1" applyAlignment="1">
      <alignment vertical="center" shrinkToFit="1"/>
    </xf>
    <xf numFmtId="0" fontId="27" fillId="6" borderId="20" xfId="0" applyFont="1" applyFill="1" applyBorder="1" applyAlignment="1">
      <alignment vertical="center" shrinkToFit="1"/>
    </xf>
    <xf numFmtId="0" fontId="27" fillId="6" borderId="0" xfId="0" applyFont="1" applyFill="1" applyBorder="1" applyAlignment="1">
      <alignment vertical="center" shrinkToFit="1"/>
    </xf>
    <xf numFmtId="0" fontId="27" fillId="6" borderId="18" xfId="0" applyFont="1" applyFill="1" applyBorder="1" applyAlignment="1">
      <alignment vertical="center" shrinkToFit="1"/>
    </xf>
    <xf numFmtId="179" fontId="25" fillId="0" borderId="26" xfId="0" applyNumberFormat="1" applyFont="1" applyBorder="1" applyAlignment="1">
      <alignment vertical="center" shrinkToFit="1"/>
    </xf>
    <xf numFmtId="179" fontId="25" fillId="0" borderId="27" xfId="0" applyNumberFormat="1" applyFont="1" applyBorder="1" applyAlignment="1">
      <alignment vertical="center" shrinkToFit="1"/>
    </xf>
    <xf numFmtId="179" fontId="25" fillId="0" borderId="28" xfId="0" applyNumberFormat="1" applyFont="1" applyBorder="1" applyAlignment="1">
      <alignment vertical="center" shrinkToFit="1"/>
    </xf>
    <xf numFmtId="179" fontId="25" fillId="0" borderId="29" xfId="0" applyNumberFormat="1" applyFont="1" applyBorder="1" applyAlignment="1">
      <alignment vertical="center" shrinkToFit="1"/>
    </xf>
    <xf numFmtId="179" fontId="25" fillId="0" borderId="30" xfId="0" applyNumberFormat="1" applyFont="1" applyBorder="1" applyAlignment="1">
      <alignment vertical="center" shrinkToFit="1"/>
    </xf>
    <xf numFmtId="179" fontId="25" fillId="0" borderId="31" xfId="0" applyNumberFormat="1" applyFont="1" applyBorder="1" applyAlignment="1">
      <alignment vertical="center" shrinkToFit="1"/>
    </xf>
    <xf numFmtId="0" fontId="24" fillId="0" borderId="31" xfId="0" applyFont="1" applyBorder="1" applyAlignment="1">
      <alignment vertical="center" shrinkToFit="1"/>
    </xf>
    <xf numFmtId="0" fontId="24" fillId="0" borderId="20" xfId="0" applyFont="1" applyBorder="1" applyAlignment="1">
      <alignment vertical="center" shrinkToFit="1"/>
    </xf>
    <xf numFmtId="0" fontId="24" fillId="0" borderId="0" xfId="0" applyFont="1" applyBorder="1" applyAlignment="1">
      <alignment vertical="center" shrinkToFit="1"/>
    </xf>
    <xf numFmtId="0" fontId="24" fillId="0" borderId="18" xfId="0" applyFont="1" applyBorder="1" applyAlignment="1">
      <alignment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5" xfId="0" applyFont="1" applyBorder="1" applyAlignment="1">
      <alignment horizontal="center" vertical="center" shrinkToFit="1"/>
    </xf>
    <xf numFmtId="0" fontId="27" fillId="0" borderId="20" xfId="0" applyFont="1" applyBorder="1" applyAlignment="1">
      <alignment vertical="center" shrinkToFit="1"/>
    </xf>
    <xf numFmtId="0" fontId="27" fillId="0" borderId="0" xfId="0" applyFont="1" applyBorder="1" applyAlignment="1">
      <alignment vertical="center" shrinkToFit="1"/>
    </xf>
    <xf numFmtId="0" fontId="27" fillId="0" borderId="18" xfId="0" applyFont="1" applyBorder="1" applyAlignment="1">
      <alignment vertical="center" shrinkToFit="1"/>
    </xf>
    <xf numFmtId="0" fontId="27" fillId="6" borderId="29" xfId="0" applyFont="1" applyFill="1" applyBorder="1" applyAlignment="1">
      <alignment vertical="center" wrapText="1" shrinkToFit="1"/>
    </xf>
    <xf numFmtId="0" fontId="27" fillId="6" borderId="30" xfId="0" applyFont="1" applyFill="1" applyBorder="1" applyAlignment="1">
      <alignment vertical="center" shrinkToFit="1"/>
    </xf>
    <xf numFmtId="0" fontId="27" fillId="6" borderId="31" xfId="0" applyFont="1" applyFill="1" applyBorder="1" applyAlignment="1">
      <alignment vertical="center" shrinkToFit="1"/>
    </xf>
    <xf numFmtId="0" fontId="24" fillId="6" borderId="23" xfId="0" applyFont="1" applyFill="1" applyBorder="1" applyAlignment="1">
      <alignment horizontal="center" vertical="center" textRotation="255" shrinkToFit="1"/>
    </xf>
    <xf numFmtId="0" fontId="24" fillId="6" borderId="24" xfId="0" applyFont="1" applyFill="1" applyBorder="1" applyAlignment="1">
      <alignment horizontal="center" vertical="center" textRotation="255" shrinkToFit="1"/>
    </xf>
    <xf numFmtId="0" fontId="24" fillId="6" borderId="25" xfId="0" applyFont="1" applyFill="1" applyBorder="1" applyAlignment="1">
      <alignment horizontal="center" vertical="center" textRotation="255" shrinkToFit="1"/>
    </xf>
    <xf numFmtId="0" fontId="27" fillId="0" borderId="29" xfId="0" applyFont="1" applyBorder="1" applyAlignment="1">
      <alignment vertical="center" shrinkToFit="1"/>
    </xf>
    <xf numFmtId="0" fontId="27" fillId="0" borderId="30" xfId="0" applyFont="1" applyBorder="1" applyAlignment="1">
      <alignment vertical="center" shrinkToFit="1"/>
    </xf>
    <xf numFmtId="0" fontId="27" fillId="0" borderId="31" xfId="0" applyFont="1" applyBorder="1" applyAlignment="1">
      <alignment vertical="center" shrinkToFit="1"/>
    </xf>
    <xf numFmtId="0" fontId="25" fillId="6" borderId="20" xfId="0" applyFont="1" applyFill="1" applyBorder="1" applyAlignment="1">
      <alignment vertical="center" shrinkToFit="1"/>
    </xf>
    <xf numFmtId="0" fontId="25" fillId="6" borderId="0" xfId="0" applyFont="1" applyFill="1" applyBorder="1" applyAlignment="1">
      <alignment vertical="center" shrinkToFit="1"/>
    </xf>
    <xf numFmtId="0" fontId="25" fillId="6" borderId="18" xfId="0" applyFont="1" applyFill="1" applyBorder="1" applyAlignment="1">
      <alignment vertical="center" shrinkToFit="1"/>
    </xf>
    <xf numFmtId="0" fontId="28" fillId="0" borderId="20" xfId="0" applyFont="1" applyBorder="1" applyAlignment="1">
      <alignment vertical="center" shrinkToFit="1"/>
    </xf>
    <xf numFmtId="0" fontId="25" fillId="6" borderId="21" xfId="0" applyFont="1" applyFill="1" applyBorder="1" applyAlignment="1">
      <alignment vertical="center" shrinkToFit="1"/>
    </xf>
    <xf numFmtId="0" fontId="25" fillId="6" borderId="22" xfId="0" applyFont="1" applyFill="1" applyBorder="1" applyAlignment="1">
      <alignment vertical="center" shrinkToFit="1"/>
    </xf>
    <xf numFmtId="0" fontId="25" fillId="6" borderId="19" xfId="0" applyFont="1" applyFill="1" applyBorder="1" applyAlignment="1">
      <alignment vertical="center" shrinkToFit="1"/>
    </xf>
    <xf numFmtId="0" fontId="25" fillId="6" borderId="23" xfId="0" applyFont="1" applyFill="1" applyBorder="1" applyAlignment="1">
      <alignment horizontal="center" vertical="center" textRotation="255" shrinkToFit="1"/>
    </xf>
    <xf numFmtId="0" fontId="25" fillId="6" borderId="24" xfId="0" applyFont="1" applyFill="1" applyBorder="1" applyAlignment="1">
      <alignment horizontal="center" vertical="center" textRotation="255" shrinkToFit="1"/>
    </xf>
    <xf numFmtId="0" fontId="25" fillId="6" borderId="25" xfId="0" applyFont="1" applyFill="1" applyBorder="1" applyAlignment="1">
      <alignment horizontal="center" vertical="center" textRotation="255" shrinkToFit="1"/>
    </xf>
    <xf numFmtId="0" fontId="25" fillId="6" borderId="29" xfId="0" applyFont="1" applyFill="1" applyBorder="1" applyAlignment="1">
      <alignment vertical="center" shrinkToFit="1"/>
    </xf>
    <xf numFmtId="0" fontId="25" fillId="6" borderId="30" xfId="0" applyFont="1" applyFill="1" applyBorder="1" applyAlignment="1">
      <alignment vertical="center" shrinkToFit="1"/>
    </xf>
    <xf numFmtId="0" fontId="25" fillId="6" borderId="31" xfId="0" applyFont="1" applyFill="1" applyBorder="1" applyAlignment="1">
      <alignment vertical="center" shrinkToFit="1"/>
    </xf>
    <xf numFmtId="0" fontId="24" fillId="7" borderId="21" xfId="0" applyFont="1" applyFill="1" applyBorder="1" applyAlignment="1">
      <alignment horizontal="center" vertical="center" shrinkToFit="1"/>
    </xf>
    <xf numFmtId="0" fontId="24" fillId="7" borderId="22" xfId="0" applyFont="1" applyFill="1" applyBorder="1" applyAlignment="1">
      <alignment horizontal="center" vertical="center" shrinkToFit="1"/>
    </xf>
    <xf numFmtId="0" fontId="24" fillId="7" borderId="19" xfId="0" applyFont="1" applyFill="1" applyBorder="1" applyAlignment="1">
      <alignment horizontal="center" vertical="center" shrinkToFit="1"/>
    </xf>
    <xf numFmtId="179" fontId="25" fillId="7" borderId="21" xfId="0" applyNumberFormat="1" applyFont="1" applyFill="1" applyBorder="1" applyAlignment="1">
      <alignment vertical="center" shrinkToFit="1"/>
    </xf>
    <xf numFmtId="179" fontId="25" fillId="7" borderId="22" xfId="0" applyNumberFormat="1" applyFont="1" applyFill="1" applyBorder="1" applyAlignment="1">
      <alignment vertical="center" shrinkToFit="1"/>
    </xf>
    <xf numFmtId="179" fontId="25" fillId="7" borderId="19" xfId="0" applyNumberFormat="1" applyFont="1" applyFill="1" applyBorder="1" applyAlignment="1">
      <alignment vertical="center" shrinkToFit="1"/>
    </xf>
    <xf numFmtId="179" fontId="25" fillId="0" borderId="21" xfId="0" applyNumberFormat="1" applyFont="1" applyFill="1" applyBorder="1" applyAlignment="1">
      <alignment vertical="center" shrinkToFit="1"/>
    </xf>
    <xf numFmtId="179" fontId="25" fillId="0" borderId="22" xfId="0" applyNumberFormat="1" applyFont="1" applyFill="1" applyBorder="1" applyAlignment="1">
      <alignment vertical="center" shrinkToFit="1"/>
    </xf>
    <xf numFmtId="179" fontId="25" fillId="0" borderId="19" xfId="0" applyNumberFormat="1" applyFont="1" applyFill="1" applyBorder="1" applyAlignment="1">
      <alignment vertical="center" shrinkToFit="1"/>
    </xf>
    <xf numFmtId="0" fontId="25" fillId="6" borderId="26" xfId="0" applyFont="1" applyFill="1" applyBorder="1" applyAlignment="1">
      <alignment vertical="center" shrinkToFit="1"/>
    </xf>
    <xf numFmtId="0" fontId="25" fillId="6" borderId="27" xfId="0" applyFont="1" applyFill="1" applyBorder="1" applyAlignment="1">
      <alignment vertical="center" shrinkToFit="1"/>
    </xf>
    <xf numFmtId="0" fontId="25" fillId="6" borderId="28" xfId="0" applyFont="1" applyFill="1" applyBorder="1" applyAlignment="1">
      <alignment vertical="center" shrinkToFit="1"/>
    </xf>
    <xf numFmtId="0" fontId="28" fillId="6" borderId="20" xfId="0" applyFont="1" applyFill="1" applyBorder="1" applyAlignment="1">
      <alignment horizontal="left" vertical="center" wrapText="1" shrinkToFit="1"/>
    </xf>
    <xf numFmtId="0" fontId="28" fillId="6" borderId="0" xfId="0" applyFont="1" applyFill="1" applyBorder="1" applyAlignment="1">
      <alignment horizontal="left" vertical="center" wrapText="1" shrinkToFit="1"/>
    </xf>
    <xf numFmtId="0" fontId="28" fillId="6" borderId="18" xfId="0" applyFont="1" applyFill="1" applyBorder="1" applyAlignment="1">
      <alignment horizontal="left" vertical="center" wrapText="1" shrinkToFit="1"/>
    </xf>
    <xf numFmtId="0" fontId="25" fillId="6" borderId="21" xfId="0" applyFont="1" applyFill="1" applyBorder="1" applyAlignment="1">
      <alignment horizontal="left" vertical="center" shrinkToFit="1"/>
    </xf>
    <xf numFmtId="0" fontId="25" fillId="6" borderId="22" xfId="0" applyFont="1" applyFill="1" applyBorder="1" applyAlignment="1">
      <alignment horizontal="left" vertical="center" shrinkToFit="1"/>
    </xf>
    <xf numFmtId="0" fontId="25" fillId="6" borderId="19" xfId="0" applyFont="1" applyFill="1" applyBorder="1" applyAlignment="1">
      <alignment horizontal="left" vertical="center" shrinkToFit="1"/>
    </xf>
    <xf numFmtId="0" fontId="24" fillId="0" borderId="21" xfId="0" applyFont="1" applyFill="1" applyBorder="1" applyAlignment="1">
      <alignment vertical="center" shrinkToFit="1"/>
    </xf>
    <xf numFmtId="0" fontId="24" fillId="0" borderId="22" xfId="0" applyFont="1" applyFill="1" applyBorder="1" applyAlignment="1">
      <alignment vertical="center" shrinkToFit="1"/>
    </xf>
    <xf numFmtId="0" fontId="24" fillId="0" borderId="19" xfId="0" applyFont="1" applyFill="1" applyBorder="1" applyAlignment="1">
      <alignment vertical="center" shrinkToFit="1"/>
    </xf>
    <xf numFmtId="0" fontId="24" fillId="10" borderId="21" xfId="0" applyFont="1" applyFill="1" applyBorder="1" applyAlignment="1">
      <alignment vertical="center" shrinkToFit="1"/>
    </xf>
    <xf numFmtId="0" fontId="24" fillId="10" borderId="22" xfId="0" applyFont="1" applyFill="1" applyBorder="1" applyAlignment="1">
      <alignment vertical="center" shrinkToFit="1"/>
    </xf>
    <xf numFmtId="0" fontId="24" fillId="10" borderId="19" xfId="0" applyFont="1" applyFill="1" applyBorder="1" applyAlignment="1">
      <alignment vertical="center" shrinkToFit="1"/>
    </xf>
    <xf numFmtId="179" fontId="25" fillId="10" borderId="21" xfId="0" applyNumberFormat="1" applyFont="1" applyFill="1" applyBorder="1" applyAlignment="1">
      <alignment vertical="center" shrinkToFit="1"/>
    </xf>
    <xf numFmtId="179" fontId="25" fillId="10" borderId="22" xfId="0" applyNumberFormat="1" applyFont="1" applyFill="1" applyBorder="1" applyAlignment="1">
      <alignment vertical="center" shrinkToFit="1"/>
    </xf>
    <xf numFmtId="179" fontId="25" fillId="10" borderId="19" xfId="0" applyNumberFormat="1" applyFont="1" applyFill="1" applyBorder="1" applyAlignment="1">
      <alignment vertical="center" shrinkToFit="1"/>
    </xf>
    <xf numFmtId="0" fontId="24" fillId="10" borderId="23" xfId="0" applyFont="1" applyFill="1" applyBorder="1" applyAlignment="1">
      <alignment horizontal="center" vertical="center" textRotation="255" shrinkToFit="1"/>
    </xf>
    <xf numFmtId="0" fontId="24" fillId="10" borderId="24" xfId="0" applyFont="1" applyFill="1" applyBorder="1" applyAlignment="1">
      <alignment horizontal="center" vertical="center" textRotation="255" shrinkToFit="1"/>
    </xf>
    <xf numFmtId="0" fontId="24" fillId="10" borderId="25" xfId="0" applyFont="1" applyFill="1" applyBorder="1" applyAlignment="1">
      <alignment horizontal="center" vertical="center" textRotation="255" shrinkToFit="1"/>
    </xf>
    <xf numFmtId="0" fontId="24" fillId="6" borderId="21" xfId="0" applyFont="1" applyFill="1" applyBorder="1" applyAlignment="1">
      <alignment horizontal="left" vertical="center" shrinkToFit="1"/>
    </xf>
    <xf numFmtId="0" fontId="24" fillId="6" borderId="22" xfId="0" applyFont="1" applyFill="1" applyBorder="1" applyAlignment="1">
      <alignment horizontal="left" vertical="center" shrinkToFit="1"/>
    </xf>
    <xf numFmtId="0" fontId="24" fillId="6" borderId="19" xfId="0" applyFont="1" applyFill="1" applyBorder="1" applyAlignment="1">
      <alignment horizontal="left" vertical="center" shrinkToFit="1"/>
    </xf>
    <xf numFmtId="179" fontId="25" fillId="6" borderId="21" xfId="0" applyNumberFormat="1" applyFont="1" applyFill="1" applyBorder="1" applyAlignment="1">
      <alignment horizontal="center" vertical="center" shrinkToFit="1"/>
    </xf>
    <xf numFmtId="179" fontId="25" fillId="6" borderId="22" xfId="0" applyNumberFormat="1" applyFont="1" applyFill="1" applyBorder="1" applyAlignment="1">
      <alignment horizontal="center" vertical="center" shrinkToFit="1"/>
    </xf>
    <xf numFmtId="179" fontId="25" fillId="6" borderId="19" xfId="0" applyNumberFormat="1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textRotation="255" shrinkToFit="1"/>
    </xf>
    <xf numFmtId="0" fontId="24" fillId="0" borderId="25" xfId="0" applyFont="1" applyFill="1" applyBorder="1" applyAlignment="1">
      <alignment horizontal="center" vertical="center" textRotation="255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179" fontId="25" fillId="6" borderId="21" xfId="0" applyNumberFormat="1" applyFont="1" applyFill="1" applyBorder="1" applyAlignment="1">
      <alignment horizontal="right" vertical="center" shrinkToFit="1"/>
    </xf>
    <xf numFmtId="179" fontId="25" fillId="6" borderId="22" xfId="0" applyNumberFormat="1" applyFont="1" applyFill="1" applyBorder="1" applyAlignment="1">
      <alignment horizontal="right" vertical="center" shrinkToFit="1"/>
    </xf>
    <xf numFmtId="179" fontId="25" fillId="6" borderId="19" xfId="0" applyNumberFormat="1" applyFont="1" applyFill="1" applyBorder="1" applyAlignment="1">
      <alignment horizontal="right" vertical="center" shrinkToFit="1"/>
    </xf>
    <xf numFmtId="0" fontId="30" fillId="0" borderId="20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18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textRotation="255" shrinkToFit="1"/>
    </xf>
    <xf numFmtId="0" fontId="24" fillId="0" borderId="24" xfId="0" applyFont="1" applyBorder="1" applyAlignment="1">
      <alignment horizontal="center" vertical="center" textRotation="255" shrinkToFit="1"/>
    </xf>
    <xf numFmtId="0" fontId="5" fillId="8" borderId="21" xfId="0" applyFont="1" applyFill="1" applyBorder="1" applyAlignment="1">
      <alignment horizontal="center" vertical="center" shrinkToFit="1"/>
    </xf>
    <xf numFmtId="0" fontId="5" fillId="8" borderId="22" xfId="0" applyFont="1" applyFill="1" applyBorder="1" applyAlignment="1">
      <alignment horizontal="center" vertical="center" shrinkToFit="1"/>
    </xf>
    <xf numFmtId="0" fontId="5" fillId="8" borderId="19" xfId="0" applyFont="1" applyFill="1" applyBorder="1" applyAlignment="1">
      <alignment horizontal="center" vertical="center" shrinkToFit="1"/>
    </xf>
    <xf numFmtId="0" fontId="25" fillId="0" borderId="20" xfId="0" applyFont="1" applyBorder="1" applyAlignment="1">
      <alignment vertical="center" shrinkToFit="1"/>
    </xf>
    <xf numFmtId="0" fontId="25" fillId="0" borderId="0" xfId="0" applyFont="1" applyBorder="1" applyAlignment="1">
      <alignment vertical="center" shrinkToFit="1"/>
    </xf>
    <xf numFmtId="0" fontId="25" fillId="0" borderId="18" xfId="0" applyFont="1" applyBorder="1" applyAlignment="1">
      <alignment vertical="center" shrinkToFit="1"/>
    </xf>
    <xf numFmtId="0" fontId="25" fillId="0" borderId="26" xfId="0" applyFont="1" applyBorder="1" applyAlignment="1">
      <alignment horizontal="left" vertical="center" shrinkToFit="1"/>
    </xf>
    <xf numFmtId="0" fontId="25" fillId="0" borderId="27" xfId="0" applyFont="1" applyBorder="1" applyAlignment="1">
      <alignment horizontal="left" vertical="center" shrinkToFit="1"/>
    </xf>
    <xf numFmtId="0" fontId="25" fillId="0" borderId="28" xfId="0" applyFont="1" applyBorder="1" applyAlignment="1">
      <alignment horizontal="left" vertical="center" shrinkToFit="1"/>
    </xf>
    <xf numFmtId="0" fontId="25" fillId="0" borderId="20" xfId="0" applyFont="1" applyBorder="1" applyAlignment="1">
      <alignment horizontal="left" vertical="center" shrinkToFit="1"/>
    </xf>
    <xf numFmtId="0" fontId="25" fillId="0" borderId="0" xfId="0" applyFont="1" applyBorder="1" applyAlignment="1">
      <alignment horizontal="left" vertical="center" shrinkToFit="1"/>
    </xf>
    <xf numFmtId="0" fontId="25" fillId="0" borderId="18" xfId="0" applyFont="1" applyBorder="1" applyAlignment="1">
      <alignment horizontal="left" vertical="center" shrinkToFit="1"/>
    </xf>
    <xf numFmtId="0" fontId="25" fillId="0" borderId="29" xfId="0" applyFont="1" applyBorder="1" applyAlignment="1">
      <alignment horizontal="left" vertical="center" shrinkToFit="1"/>
    </xf>
    <xf numFmtId="0" fontId="25" fillId="0" borderId="30" xfId="0" applyFont="1" applyBorder="1" applyAlignment="1">
      <alignment horizontal="left" vertical="center" shrinkToFit="1"/>
    </xf>
    <xf numFmtId="0" fontId="25" fillId="0" borderId="31" xfId="0" applyFont="1" applyBorder="1" applyAlignment="1">
      <alignment horizontal="left" vertical="center" shrinkToFit="1"/>
    </xf>
    <xf numFmtId="0" fontId="25" fillId="0" borderId="26" xfId="0" applyFont="1" applyBorder="1" applyAlignment="1">
      <alignment vertical="center" shrinkToFit="1"/>
    </xf>
    <xf numFmtId="0" fontId="25" fillId="0" borderId="27" xfId="0" applyFont="1" applyBorder="1" applyAlignment="1">
      <alignment vertical="center" shrinkToFit="1"/>
    </xf>
    <xf numFmtId="0" fontId="25" fillId="0" borderId="28" xfId="0" applyFont="1" applyBorder="1" applyAlignment="1">
      <alignment vertical="center" shrinkToFit="1"/>
    </xf>
    <xf numFmtId="0" fontId="26" fillId="9" borderId="32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6" fillId="9" borderId="33" xfId="0" applyFont="1" applyFill="1" applyBorder="1" applyAlignment="1">
      <alignment horizontal="center" vertical="center"/>
    </xf>
    <xf numFmtId="0" fontId="26" fillId="9" borderId="34" xfId="0" applyFont="1" applyFill="1" applyBorder="1" applyAlignment="1">
      <alignment horizontal="center" vertical="center"/>
    </xf>
    <xf numFmtId="0" fontId="26" fillId="9" borderId="5" xfId="0" applyFont="1" applyFill="1" applyBorder="1" applyAlignment="1">
      <alignment horizontal="center" vertical="center"/>
    </xf>
    <xf numFmtId="0" fontId="26" fillId="9" borderId="35" xfId="0" applyFont="1" applyFill="1" applyBorder="1" applyAlignment="1">
      <alignment horizontal="center" vertical="center"/>
    </xf>
    <xf numFmtId="179" fontId="6" fillId="0" borderId="32" xfId="0" applyNumberFormat="1" applyFont="1" applyFill="1" applyBorder="1" applyAlignment="1">
      <alignment vertical="center"/>
    </xf>
    <xf numFmtId="179" fontId="6" fillId="0" borderId="7" xfId="0" applyNumberFormat="1" applyFont="1" applyFill="1" applyBorder="1" applyAlignment="1">
      <alignment vertical="center"/>
    </xf>
    <xf numFmtId="179" fontId="6" fillId="0" borderId="33" xfId="0" applyNumberFormat="1" applyFont="1" applyFill="1" applyBorder="1" applyAlignment="1">
      <alignment vertical="center"/>
    </xf>
    <xf numFmtId="179" fontId="6" fillId="0" borderId="34" xfId="0" applyNumberFormat="1" applyFont="1" applyFill="1" applyBorder="1" applyAlignment="1">
      <alignment vertical="center"/>
    </xf>
    <xf numFmtId="179" fontId="6" fillId="0" borderId="5" xfId="0" applyNumberFormat="1" applyFont="1" applyFill="1" applyBorder="1" applyAlignment="1">
      <alignment vertical="center"/>
    </xf>
    <xf numFmtId="179" fontId="6" fillId="0" borderId="35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3"/>
  </sheetPr>
  <dimension ref="A1:U53"/>
  <sheetViews>
    <sheetView zoomScale="85" zoomScaleNormal="85" workbookViewId="0"/>
  </sheetViews>
  <sheetFormatPr defaultRowHeight="13.5" x14ac:dyDescent="0.15"/>
  <cols>
    <col min="1" max="1" width="5.125" customWidth="1"/>
    <col min="2" max="2" width="20" customWidth="1"/>
    <col min="3" max="8" width="8.625" customWidth="1"/>
    <col min="9" max="9" width="12.625" customWidth="1"/>
    <col min="10" max="10" width="1.5" style="3" customWidth="1"/>
    <col min="11" max="11" width="12.5" style="3" hidden="1" customWidth="1"/>
    <col min="12" max="12" width="7.125" hidden="1" customWidth="1"/>
    <col min="13" max="13" width="5.375" hidden="1" customWidth="1"/>
    <col min="14" max="14" width="6.5" hidden="1" customWidth="1"/>
    <col min="15" max="16" width="4.125" hidden="1" customWidth="1"/>
    <col min="17" max="17" width="10" customWidth="1"/>
  </cols>
  <sheetData>
    <row r="1" spans="1:11" s="18" customFormat="1" ht="36.75" customHeight="1" x14ac:dyDescent="0.15">
      <c r="A1" s="119" t="s">
        <v>17</v>
      </c>
      <c r="B1" s="119"/>
      <c r="C1" s="119"/>
      <c r="D1" s="119"/>
      <c r="E1" s="119"/>
      <c r="F1" s="119"/>
      <c r="G1" s="119"/>
      <c r="H1" s="119"/>
      <c r="I1" s="119"/>
      <c r="J1" s="4"/>
      <c r="K1" s="4"/>
    </row>
    <row r="2" spans="1:11" s="18" customFormat="1" ht="36.75" customHeight="1" x14ac:dyDescent="0.15">
      <c r="A2" s="27"/>
      <c r="B2" s="27" t="s">
        <v>235</v>
      </c>
      <c r="C2" s="27"/>
      <c r="D2" s="27"/>
      <c r="E2" s="27"/>
      <c r="F2" s="27"/>
      <c r="G2" s="27"/>
      <c r="H2" s="27"/>
      <c r="I2" s="27"/>
      <c r="J2" s="4"/>
      <c r="K2" s="4"/>
    </row>
    <row r="3" spans="1:11" s="18" customFormat="1" ht="30" customHeight="1" x14ac:dyDescent="0.15">
      <c r="A3" s="27"/>
      <c r="B3" s="27" t="s">
        <v>18</v>
      </c>
      <c r="C3" s="44"/>
      <c r="D3" s="126" t="s">
        <v>292</v>
      </c>
      <c r="E3" s="45"/>
      <c r="F3" s="45"/>
      <c r="G3" s="45"/>
      <c r="H3" s="45"/>
      <c r="I3" s="45"/>
      <c r="J3" s="4"/>
      <c r="K3" s="4"/>
    </row>
    <row r="4" spans="1:11" s="18" customFormat="1" ht="20.100000000000001" customHeight="1" x14ac:dyDescent="0.15">
      <c r="A4" s="16"/>
      <c r="B4" s="16"/>
      <c r="C4" s="16"/>
      <c r="D4" s="16"/>
      <c r="E4" s="16"/>
      <c r="F4" s="16"/>
      <c r="G4" s="16"/>
      <c r="H4" s="16"/>
      <c r="I4" s="16"/>
      <c r="J4" s="17"/>
      <c r="K4" s="4"/>
    </row>
    <row r="5" spans="1:11" s="18" customFormat="1" ht="30" customHeight="1" x14ac:dyDescent="0.15">
      <c r="A5" s="20" t="s">
        <v>36</v>
      </c>
      <c r="B5" s="46"/>
      <c r="C5" s="46"/>
      <c r="D5" s="46"/>
      <c r="E5" s="46"/>
      <c r="F5" s="46"/>
      <c r="G5" s="46"/>
      <c r="H5" s="46"/>
      <c r="I5" s="46"/>
      <c r="J5" s="17"/>
      <c r="K5" s="4"/>
    </row>
    <row r="6" spans="1:11" s="18" customFormat="1" ht="30" customHeight="1" x14ac:dyDescent="0.15">
      <c r="A6" s="81" t="s">
        <v>34</v>
      </c>
      <c r="B6" s="46"/>
      <c r="C6" s="46"/>
      <c r="D6" s="46"/>
      <c r="E6" s="46"/>
      <c r="F6" s="46"/>
      <c r="G6" s="46"/>
      <c r="H6" s="46"/>
      <c r="I6" s="46"/>
      <c r="J6" s="17"/>
      <c r="K6" s="4"/>
    </row>
    <row r="7" spans="1:11" s="18" customFormat="1" ht="9.9499999999999993" customHeight="1" x14ac:dyDescent="0.15">
      <c r="A7" s="20"/>
      <c r="B7" s="19"/>
      <c r="C7" s="19"/>
      <c r="D7" s="19"/>
      <c r="E7" s="19"/>
      <c r="F7" s="19"/>
      <c r="G7" s="19"/>
      <c r="H7" s="19"/>
      <c r="I7" s="19"/>
      <c r="J7" s="17"/>
      <c r="K7" s="4"/>
    </row>
    <row r="8" spans="1:11" ht="20.100000000000001" customHeight="1" x14ac:dyDescent="0.15">
      <c r="A8" s="21"/>
      <c r="B8" s="36"/>
      <c r="C8" s="40" t="s">
        <v>2</v>
      </c>
      <c r="D8" s="127" t="s">
        <v>6</v>
      </c>
      <c r="E8" s="117" t="s">
        <v>3</v>
      </c>
      <c r="F8" s="127" t="s">
        <v>6</v>
      </c>
      <c r="G8" s="117" t="s">
        <v>1</v>
      </c>
      <c r="H8" s="127" t="s">
        <v>6</v>
      </c>
      <c r="I8" s="134" t="s">
        <v>0</v>
      </c>
    </row>
    <row r="9" spans="1:11" ht="20.100000000000001" customHeight="1" x14ac:dyDescent="0.15">
      <c r="A9" s="21"/>
      <c r="B9" s="37" t="s">
        <v>13</v>
      </c>
      <c r="C9" s="41"/>
      <c r="D9" s="128"/>
      <c r="E9" s="118"/>
      <c r="F9" s="128"/>
      <c r="G9" s="118"/>
      <c r="H9" s="128"/>
      <c r="I9" s="135"/>
    </row>
    <row r="10" spans="1:11" ht="20.100000000000001" customHeight="1" x14ac:dyDescent="0.15">
      <c r="A10" s="21"/>
      <c r="B10" s="37"/>
      <c r="C10" s="42" t="s">
        <v>37</v>
      </c>
      <c r="D10" s="129"/>
      <c r="E10" s="42" t="s">
        <v>37</v>
      </c>
      <c r="F10" s="129"/>
      <c r="G10" s="118" t="s">
        <v>37</v>
      </c>
      <c r="H10" s="129"/>
      <c r="I10" s="135"/>
      <c r="J10" s="4"/>
      <c r="K10"/>
    </row>
    <row r="11" spans="1:11" ht="30" customHeight="1" x14ac:dyDescent="0.15">
      <c r="A11" s="22"/>
      <c r="B11" s="38" t="s">
        <v>5</v>
      </c>
      <c r="C11" s="6">
        <v>600</v>
      </c>
      <c r="D11" s="57"/>
      <c r="E11" s="6">
        <v>730</v>
      </c>
      <c r="F11" s="57"/>
      <c r="G11" s="6">
        <v>820</v>
      </c>
      <c r="H11" s="57"/>
      <c r="I11" s="7">
        <f>+(C11*D11)+(E11*F11)+(G11*H11)</f>
        <v>0</v>
      </c>
      <c r="J11" s="5"/>
      <c r="K11"/>
    </row>
    <row r="12" spans="1:11" ht="30" customHeight="1" x14ac:dyDescent="0.15">
      <c r="A12" s="22"/>
      <c r="B12" s="38" t="s">
        <v>4</v>
      </c>
      <c r="C12" s="6">
        <v>570</v>
      </c>
      <c r="D12" s="57"/>
      <c r="E12" s="6">
        <v>700</v>
      </c>
      <c r="F12" s="57"/>
      <c r="G12" s="6">
        <v>770</v>
      </c>
      <c r="H12" s="57"/>
      <c r="I12" s="7">
        <f>+(D12*C12)+(E12*F12)+(G12*H12)</f>
        <v>0</v>
      </c>
      <c r="J12" s="5"/>
      <c r="K12"/>
    </row>
    <row r="13" spans="1:11" ht="30" customHeight="1" x14ac:dyDescent="0.15">
      <c r="A13" s="22"/>
      <c r="B13" s="38" t="s">
        <v>38</v>
      </c>
      <c r="C13" s="6">
        <v>440</v>
      </c>
      <c r="D13" s="57"/>
      <c r="E13" s="6">
        <v>520</v>
      </c>
      <c r="F13" s="57"/>
      <c r="G13" s="6">
        <v>560</v>
      </c>
      <c r="H13" s="57"/>
      <c r="I13" s="7">
        <f>+(D13*C13)+(E13*F13)+(G13*H13)</f>
        <v>0</v>
      </c>
      <c r="J13" s="5"/>
      <c r="K13"/>
    </row>
    <row r="14" spans="1:11" ht="30" customHeight="1" thickBot="1" x14ac:dyDescent="0.2">
      <c r="A14" s="22"/>
      <c r="B14" s="38" t="s">
        <v>10</v>
      </c>
      <c r="C14" s="6">
        <v>0</v>
      </c>
      <c r="D14" s="57"/>
      <c r="E14" s="6">
        <f>D14*IF(A14="幼児",0,IF(A14="4歳以上",380,IF(A14="小学生",540,IF(A14="中学生以上",550,0))))</f>
        <v>0</v>
      </c>
      <c r="F14" s="57"/>
      <c r="G14" s="6">
        <f>F14*IF(A14="幼児",0,IF(A14="4歳以上",440,IF(A14="小学生",630,IF(A14="中学生以上",650,0))))</f>
        <v>0</v>
      </c>
      <c r="H14" s="57"/>
      <c r="I14" s="8">
        <f>+(D14*C14)+(E14*F14)+(G14*H14)</f>
        <v>0</v>
      </c>
      <c r="J14" s="5"/>
      <c r="K14"/>
    </row>
    <row r="15" spans="1:11" ht="30" customHeight="1" thickTop="1" thickBot="1" x14ac:dyDescent="0.2">
      <c r="A15" s="21"/>
      <c r="B15" s="39" t="s">
        <v>15</v>
      </c>
      <c r="C15" s="56"/>
      <c r="D15" s="55">
        <f>SUM(D11:D14)</f>
        <v>0</v>
      </c>
      <c r="E15" s="56"/>
      <c r="F15" s="55">
        <f>SUM(F11:F14)</f>
        <v>0</v>
      </c>
      <c r="G15" s="9"/>
      <c r="H15" s="55">
        <f>SUM(H11:H14)</f>
        <v>0</v>
      </c>
      <c r="I15" s="52">
        <f>SUM(I11:I14)</f>
        <v>0</v>
      </c>
    </row>
    <row r="16" spans="1:11" ht="24" customHeight="1" thickTop="1" x14ac:dyDescent="0.15">
      <c r="A16" s="10"/>
      <c r="B16" s="23"/>
      <c r="C16" s="24"/>
      <c r="D16" s="24"/>
      <c r="E16" s="12"/>
      <c r="F16" s="12"/>
      <c r="G16" s="12"/>
      <c r="H16" s="12"/>
      <c r="I16" s="50" t="s">
        <v>16</v>
      </c>
    </row>
    <row r="17" spans="1:21" ht="30" customHeight="1" x14ac:dyDescent="0.15">
      <c r="A17" s="20" t="s">
        <v>14</v>
      </c>
      <c r="B17" s="11"/>
      <c r="C17" s="25"/>
      <c r="D17" s="25"/>
      <c r="E17" s="12"/>
      <c r="F17" s="12"/>
      <c r="G17" s="12"/>
      <c r="H17" s="12"/>
      <c r="I17" s="12"/>
    </row>
    <row r="18" spans="1:21" ht="9.9499999999999993" customHeight="1" x14ac:dyDescent="0.15">
      <c r="A18" s="20"/>
      <c r="B18" s="11"/>
      <c r="C18" s="25"/>
      <c r="D18" s="25"/>
      <c r="E18" s="12"/>
      <c r="F18" s="12"/>
      <c r="G18" s="12"/>
      <c r="H18" s="12"/>
      <c r="I18" s="12"/>
    </row>
    <row r="19" spans="1:21" ht="24" customHeight="1" x14ac:dyDescent="0.15">
      <c r="A19" s="10"/>
      <c r="B19" s="26" t="s">
        <v>39</v>
      </c>
      <c r="C19" s="35"/>
      <c r="D19" s="33" t="s">
        <v>293</v>
      </c>
      <c r="E19" s="107">
        <f>+C19+1</f>
        <v>1</v>
      </c>
      <c r="F19" s="34" t="s">
        <v>7</v>
      </c>
      <c r="G19" s="12"/>
      <c r="H19" s="12"/>
      <c r="I19" s="12"/>
    </row>
    <row r="20" spans="1:21" s="18" customFormat="1" ht="18" customHeight="1" x14ac:dyDescent="0.15">
      <c r="A20" s="10"/>
      <c r="B20" s="28"/>
      <c r="C20" s="29"/>
      <c r="D20" s="29"/>
      <c r="E20" s="30"/>
      <c r="F20" s="31"/>
      <c r="G20" s="32"/>
      <c r="H20" s="32"/>
      <c r="I20" s="32"/>
      <c r="J20" s="4"/>
      <c r="K20" s="4"/>
    </row>
    <row r="21" spans="1:21" ht="30" customHeight="1" x14ac:dyDescent="0.15">
      <c r="A21" s="13"/>
      <c r="B21" s="132" t="s">
        <v>40</v>
      </c>
      <c r="C21" s="138" t="s">
        <v>11</v>
      </c>
      <c r="D21" s="136" t="s">
        <v>19</v>
      </c>
      <c r="E21" s="138" t="s">
        <v>12</v>
      </c>
      <c r="F21" s="139" t="s">
        <v>0</v>
      </c>
      <c r="G21" s="14"/>
      <c r="H21" s="14"/>
      <c r="I21" s="15"/>
    </row>
    <row r="22" spans="1:21" ht="30" customHeight="1" thickBot="1" x14ac:dyDescent="0.2">
      <c r="A22" s="13"/>
      <c r="B22" s="133"/>
      <c r="C22" s="137"/>
      <c r="D22" s="137"/>
      <c r="E22" s="137"/>
      <c r="F22" s="140"/>
      <c r="G22" s="14"/>
      <c r="H22" s="48" t="s">
        <v>41</v>
      </c>
      <c r="I22" s="48"/>
    </row>
    <row r="23" spans="1:21" ht="30" customHeight="1" thickTop="1" thickBot="1" x14ac:dyDescent="0.2">
      <c r="A23" s="13"/>
      <c r="B23" s="43" t="s">
        <v>8</v>
      </c>
      <c r="C23" s="6">
        <v>300</v>
      </c>
      <c r="D23" s="57"/>
      <c r="E23" s="6">
        <f>1+ROUNDDOWN(+C$19/5,0)</f>
        <v>1</v>
      </c>
      <c r="F23" s="7">
        <f>+D23*C23*E23</f>
        <v>0</v>
      </c>
      <c r="G23" s="14"/>
      <c r="H23" s="49"/>
      <c r="I23" s="51">
        <f>SUM(F23:F25)</f>
        <v>0</v>
      </c>
    </row>
    <row r="24" spans="1:21" ht="30" customHeight="1" thickTop="1" thickBot="1" x14ac:dyDescent="0.2">
      <c r="A24" s="13"/>
      <c r="B24" s="43" t="s">
        <v>42</v>
      </c>
      <c r="C24" s="6">
        <v>120</v>
      </c>
      <c r="D24" s="57"/>
      <c r="E24" s="6">
        <f>1+ROUNDDOWN(+C$19/5,0)</f>
        <v>1</v>
      </c>
      <c r="F24" s="7">
        <f>+D24*C24*E24</f>
        <v>0</v>
      </c>
      <c r="G24" s="14"/>
      <c r="H24" s="54" t="s">
        <v>43</v>
      </c>
      <c r="I24" s="47"/>
    </row>
    <row r="25" spans="1:21" ht="30" customHeight="1" thickTop="1" thickBot="1" x14ac:dyDescent="0.2">
      <c r="A25" s="13"/>
      <c r="B25" s="43" t="s">
        <v>9</v>
      </c>
      <c r="C25" s="6">
        <v>120</v>
      </c>
      <c r="D25" s="57"/>
      <c r="E25" s="6">
        <f>1+ROUNDDOWN(+C$19/5,0)</f>
        <v>1</v>
      </c>
      <c r="F25" s="7">
        <f>+D25*C25*E25</f>
        <v>0</v>
      </c>
      <c r="G25" s="14"/>
      <c r="H25" s="14"/>
      <c r="I25" s="53">
        <f>+I15+I23</f>
        <v>0</v>
      </c>
    </row>
    <row r="26" spans="1:21" ht="24" customHeight="1" thickTop="1" x14ac:dyDescent="0.15">
      <c r="A26" s="13"/>
      <c r="B26" s="14"/>
      <c r="C26" s="14"/>
      <c r="D26" s="14"/>
      <c r="E26" s="14"/>
      <c r="F26" s="14"/>
      <c r="G26" s="14"/>
      <c r="H26" s="14"/>
      <c r="I26" s="15"/>
    </row>
    <row r="27" spans="1:21" ht="30" customHeight="1" x14ac:dyDescent="0.15">
      <c r="A27" s="20" t="s">
        <v>35</v>
      </c>
      <c r="B27" s="14"/>
      <c r="C27" s="14"/>
      <c r="D27" s="14"/>
      <c r="E27" s="14"/>
      <c r="F27" s="14"/>
      <c r="G27" s="14"/>
      <c r="H27" s="14"/>
      <c r="I27" s="15"/>
    </row>
    <row r="28" spans="1:21" ht="9.9499999999999993" customHeight="1" thickBot="1" x14ac:dyDescent="0.2">
      <c r="A28" s="20"/>
      <c r="B28" s="14"/>
      <c r="C28" s="14"/>
      <c r="D28" s="14"/>
      <c r="E28" s="14"/>
      <c r="F28" s="14"/>
      <c r="G28" s="14"/>
      <c r="H28" s="14"/>
      <c r="I28" s="15"/>
    </row>
    <row r="29" spans="1:21" ht="60" customHeight="1" thickTop="1" x14ac:dyDescent="0.15">
      <c r="A29" s="13"/>
      <c r="B29" s="58"/>
      <c r="C29" s="76" t="s">
        <v>28</v>
      </c>
      <c r="D29" s="59" t="s">
        <v>27</v>
      </c>
      <c r="E29" s="106" t="s">
        <v>231</v>
      </c>
      <c r="F29" s="67" t="s">
        <v>29</v>
      </c>
      <c r="G29" s="65" t="s">
        <v>30</v>
      </c>
      <c r="H29" s="63" t="s">
        <v>32</v>
      </c>
      <c r="I29" s="71" t="s">
        <v>31</v>
      </c>
      <c r="K29" s="86"/>
      <c r="L29" s="87" t="s">
        <v>49</v>
      </c>
      <c r="M29" s="87" t="s">
        <v>45</v>
      </c>
      <c r="N29" s="87" t="s">
        <v>46</v>
      </c>
      <c r="O29" s="88" t="s">
        <v>47</v>
      </c>
      <c r="P29" s="87" t="s">
        <v>48</v>
      </c>
      <c r="Q29" s="89"/>
      <c r="R29" s="90"/>
      <c r="S29" s="91"/>
      <c r="T29" s="87"/>
      <c r="U29" s="84"/>
    </row>
    <row r="30" spans="1:21" ht="39.950000000000003" customHeight="1" x14ac:dyDescent="0.15">
      <c r="A30" s="1"/>
      <c r="B30" s="62" t="s">
        <v>20</v>
      </c>
      <c r="C30" s="60">
        <v>3520</v>
      </c>
      <c r="D30" s="61"/>
      <c r="E30" s="82">
        <f t="shared" ref="E30:E35" si="0">P30</f>
        <v>0</v>
      </c>
      <c r="F30" s="68">
        <f t="shared" ref="F30:F35" si="1">C30*E30</f>
        <v>0</v>
      </c>
      <c r="G30" s="66">
        <v>410</v>
      </c>
      <c r="H30" s="83">
        <f>+ROUNDUP(E30*1.5,0)</f>
        <v>0</v>
      </c>
      <c r="I30" s="72">
        <f>+G30*H30</f>
        <v>0</v>
      </c>
      <c r="K30" s="86"/>
      <c r="L30" s="84">
        <f t="shared" ref="L30:L35" si="2">D30/8</f>
        <v>0</v>
      </c>
      <c r="M30" s="84">
        <f t="shared" ref="M30:M35" si="3">INT(D30/8)</f>
        <v>0</v>
      </c>
      <c r="N30" s="84">
        <f t="shared" ref="N30:N35" si="4">D30/8-M30</f>
        <v>0</v>
      </c>
      <c r="O30" s="85">
        <f t="shared" ref="O30:O35" si="5">IF(N30&gt;0.5,1,IF(N30=0,0,0.5))</f>
        <v>0</v>
      </c>
      <c r="P30" s="84">
        <f t="shared" ref="P30:P35" si="6">IF(L30=0,0,IF(L30&lt;1,1,M30+O30))</f>
        <v>0</v>
      </c>
      <c r="Q30" s="84"/>
      <c r="R30" s="84"/>
      <c r="S30" s="86"/>
      <c r="T30" s="84"/>
      <c r="U30" s="84"/>
    </row>
    <row r="31" spans="1:21" ht="39.950000000000003" customHeight="1" x14ac:dyDescent="0.15">
      <c r="A31" s="1"/>
      <c r="B31" s="58" t="s">
        <v>44</v>
      </c>
      <c r="C31" s="60">
        <v>4400</v>
      </c>
      <c r="D31" s="61"/>
      <c r="E31" s="82">
        <f t="shared" si="0"/>
        <v>0</v>
      </c>
      <c r="F31" s="68">
        <f t="shared" si="1"/>
        <v>0</v>
      </c>
      <c r="G31" s="66">
        <v>410</v>
      </c>
      <c r="H31" s="83">
        <f>+ROUNDUP(E31*1.5,0)</f>
        <v>0</v>
      </c>
      <c r="I31" s="72">
        <f>+G31*H31</f>
        <v>0</v>
      </c>
      <c r="K31" s="86"/>
      <c r="L31" s="84">
        <f t="shared" si="2"/>
        <v>0</v>
      </c>
      <c r="M31" s="84">
        <f t="shared" si="3"/>
        <v>0</v>
      </c>
      <c r="N31" s="84">
        <f t="shared" si="4"/>
        <v>0</v>
      </c>
      <c r="O31" s="85">
        <f t="shared" si="5"/>
        <v>0</v>
      </c>
      <c r="P31" s="84">
        <f t="shared" si="6"/>
        <v>0</v>
      </c>
      <c r="Q31" s="84"/>
      <c r="R31" s="84"/>
      <c r="S31" s="86"/>
      <c r="T31" s="84"/>
      <c r="U31" s="84"/>
    </row>
    <row r="32" spans="1:21" ht="39.950000000000003" customHeight="1" x14ac:dyDescent="0.15">
      <c r="A32" s="1"/>
      <c r="B32" s="58" t="s">
        <v>23</v>
      </c>
      <c r="C32" s="60">
        <v>4400</v>
      </c>
      <c r="D32" s="61"/>
      <c r="E32" s="82">
        <f t="shared" si="0"/>
        <v>0</v>
      </c>
      <c r="F32" s="68">
        <f t="shared" si="1"/>
        <v>0</v>
      </c>
      <c r="G32" s="66">
        <v>410</v>
      </c>
      <c r="H32" s="83">
        <f>+ROUNDUP(E32*1.5,0)</f>
        <v>0</v>
      </c>
      <c r="I32" s="72">
        <f>+G32*H32</f>
        <v>0</v>
      </c>
      <c r="K32" s="86"/>
      <c r="L32" s="84">
        <f t="shared" si="2"/>
        <v>0</v>
      </c>
      <c r="M32" s="84">
        <f t="shared" si="3"/>
        <v>0</v>
      </c>
      <c r="N32" s="84">
        <f t="shared" si="4"/>
        <v>0</v>
      </c>
      <c r="O32" s="85">
        <f t="shared" si="5"/>
        <v>0</v>
      </c>
      <c r="P32" s="84">
        <f t="shared" si="6"/>
        <v>0</v>
      </c>
      <c r="Q32" s="84"/>
      <c r="R32" s="84"/>
      <c r="S32" s="86"/>
      <c r="T32" s="84"/>
      <c r="U32" s="84"/>
    </row>
    <row r="33" spans="1:21" ht="39.950000000000003" customHeight="1" x14ac:dyDescent="0.15">
      <c r="A33" s="1"/>
      <c r="B33" s="62" t="s">
        <v>285</v>
      </c>
      <c r="C33" s="60">
        <v>4800</v>
      </c>
      <c r="D33" s="61"/>
      <c r="E33" s="82">
        <f t="shared" si="0"/>
        <v>0</v>
      </c>
      <c r="F33" s="68">
        <f t="shared" si="1"/>
        <v>0</v>
      </c>
      <c r="G33" s="66">
        <v>410</v>
      </c>
      <c r="H33" s="83">
        <f>+ROUNDUP(E33*1.5,0)</f>
        <v>0</v>
      </c>
      <c r="I33" s="72">
        <f>+G33*H33</f>
        <v>0</v>
      </c>
      <c r="K33" s="86"/>
      <c r="L33" s="84">
        <f t="shared" si="2"/>
        <v>0</v>
      </c>
      <c r="M33" s="84">
        <f t="shared" si="3"/>
        <v>0</v>
      </c>
      <c r="N33" s="84">
        <f t="shared" si="4"/>
        <v>0</v>
      </c>
      <c r="O33" s="85">
        <f t="shared" si="5"/>
        <v>0</v>
      </c>
      <c r="P33" s="84">
        <f t="shared" si="6"/>
        <v>0</v>
      </c>
      <c r="Q33" s="84"/>
      <c r="R33" s="84"/>
      <c r="S33" s="86"/>
      <c r="T33" s="84"/>
      <c r="U33" s="84"/>
    </row>
    <row r="34" spans="1:21" ht="39.950000000000003" customHeight="1" x14ac:dyDescent="0.15">
      <c r="A34" s="1"/>
      <c r="B34" s="62" t="s">
        <v>22</v>
      </c>
      <c r="C34" s="60">
        <v>5440</v>
      </c>
      <c r="D34" s="61"/>
      <c r="E34" s="82">
        <f t="shared" si="0"/>
        <v>0</v>
      </c>
      <c r="F34" s="68">
        <f t="shared" si="1"/>
        <v>0</v>
      </c>
      <c r="G34" s="66">
        <v>410</v>
      </c>
      <c r="H34" s="83">
        <f>+ROUNDUP(E34*1.5,0)</f>
        <v>0</v>
      </c>
      <c r="I34" s="72">
        <f>+G34*H34</f>
        <v>0</v>
      </c>
      <c r="K34" s="86"/>
      <c r="L34" s="84">
        <f t="shared" si="2"/>
        <v>0</v>
      </c>
      <c r="M34" s="84">
        <f t="shared" si="3"/>
        <v>0</v>
      </c>
      <c r="N34" s="84">
        <f t="shared" si="4"/>
        <v>0</v>
      </c>
      <c r="O34" s="85">
        <f t="shared" si="5"/>
        <v>0</v>
      </c>
      <c r="P34" s="84">
        <f t="shared" si="6"/>
        <v>0</v>
      </c>
      <c r="Q34" s="84"/>
      <c r="R34" s="84"/>
      <c r="S34" s="86"/>
      <c r="T34" s="84"/>
      <c r="U34" s="84"/>
    </row>
    <row r="35" spans="1:21" ht="39.950000000000003" customHeight="1" x14ac:dyDescent="0.15">
      <c r="A35" s="1"/>
      <c r="B35" s="62" t="s">
        <v>21</v>
      </c>
      <c r="C35" s="60">
        <v>1040</v>
      </c>
      <c r="D35" s="61"/>
      <c r="E35" s="82">
        <f t="shared" si="0"/>
        <v>0</v>
      </c>
      <c r="F35" s="68">
        <f t="shared" si="1"/>
        <v>0</v>
      </c>
      <c r="G35" s="66">
        <v>410</v>
      </c>
      <c r="H35" s="70" t="s">
        <v>24</v>
      </c>
      <c r="I35" s="72"/>
      <c r="K35" s="86"/>
      <c r="L35" s="84">
        <f t="shared" si="2"/>
        <v>0</v>
      </c>
      <c r="M35" s="84">
        <f t="shared" si="3"/>
        <v>0</v>
      </c>
      <c r="N35" s="84">
        <f t="shared" si="4"/>
        <v>0</v>
      </c>
      <c r="O35" s="85">
        <f t="shared" si="5"/>
        <v>0</v>
      </c>
      <c r="P35" s="84">
        <f t="shared" si="6"/>
        <v>0</v>
      </c>
      <c r="Q35" s="84"/>
      <c r="R35" s="84"/>
      <c r="S35" s="86"/>
      <c r="T35" s="84"/>
      <c r="U35" s="84"/>
    </row>
    <row r="36" spans="1:21" ht="39.950000000000003" customHeight="1" thickBot="1" x14ac:dyDescent="0.2">
      <c r="A36" s="1"/>
      <c r="B36" s="62" t="s">
        <v>15</v>
      </c>
      <c r="C36" s="60"/>
      <c r="D36" s="112"/>
      <c r="E36" s="64"/>
      <c r="F36" s="92">
        <f>SUM(F30:F35)</f>
        <v>0</v>
      </c>
      <c r="G36" s="66"/>
      <c r="H36" s="69"/>
      <c r="I36" s="93">
        <f>SUM(I30:I35)</f>
        <v>0</v>
      </c>
      <c r="K36" s="86"/>
      <c r="L36" s="84"/>
      <c r="M36" s="84"/>
      <c r="N36" s="84"/>
      <c r="O36" s="84"/>
      <c r="P36" s="84"/>
      <c r="Q36" s="84"/>
      <c r="R36" s="84"/>
      <c r="S36" s="84"/>
      <c r="T36" s="84"/>
      <c r="U36" s="84"/>
    </row>
    <row r="37" spans="1:21" ht="30" customHeight="1" thickTop="1" thickBot="1" x14ac:dyDescent="0.2">
      <c r="A37" s="1"/>
      <c r="B37" s="2"/>
      <c r="C37" s="2"/>
      <c r="D37" s="2"/>
      <c r="E37" s="2"/>
      <c r="F37" s="2"/>
      <c r="G37" s="2"/>
      <c r="H37" s="2"/>
      <c r="K37" s="86"/>
      <c r="L37" s="84"/>
      <c r="M37" s="84"/>
      <c r="N37" s="84"/>
      <c r="O37" s="84"/>
      <c r="P37" s="84"/>
      <c r="Q37" s="84"/>
      <c r="R37" s="84"/>
      <c r="S37" s="84"/>
      <c r="T37" s="84"/>
      <c r="U37" s="84"/>
    </row>
    <row r="38" spans="1:21" ht="30" customHeight="1" thickTop="1" x14ac:dyDescent="0.15">
      <c r="A38" s="1"/>
      <c r="B38" s="2"/>
      <c r="C38" s="77" t="s">
        <v>26</v>
      </c>
      <c r="D38" s="59" t="s">
        <v>237</v>
      </c>
      <c r="E38" s="78" t="s">
        <v>238</v>
      </c>
      <c r="F38" s="79"/>
      <c r="G38" s="79"/>
    </row>
    <row r="39" spans="1:21" ht="30" customHeight="1" x14ac:dyDescent="0.15">
      <c r="A39" s="1"/>
      <c r="B39" s="62" t="s">
        <v>25</v>
      </c>
      <c r="C39" s="74">
        <v>210</v>
      </c>
      <c r="D39" s="73"/>
      <c r="E39" s="108">
        <f>+D39*C39</f>
        <v>0</v>
      </c>
      <c r="F39" s="75"/>
      <c r="G39" s="2"/>
    </row>
    <row r="40" spans="1:21" ht="30" customHeight="1" thickBot="1" x14ac:dyDescent="0.2">
      <c r="A40" s="1"/>
      <c r="B40" s="62" t="s">
        <v>239</v>
      </c>
      <c r="C40" s="111">
        <v>135</v>
      </c>
      <c r="D40" s="110"/>
      <c r="E40" s="108">
        <f>+D40*C40</f>
        <v>0</v>
      </c>
      <c r="F40" s="75"/>
      <c r="G40" s="2"/>
      <c r="H40" s="130" t="s">
        <v>51</v>
      </c>
      <c r="I40" s="131"/>
    </row>
    <row r="41" spans="1:21" ht="30" customHeight="1" thickTop="1" thickBot="1" x14ac:dyDescent="0.2">
      <c r="A41" s="1"/>
      <c r="B41" s="62" t="s">
        <v>15</v>
      </c>
      <c r="C41" s="111"/>
      <c r="D41" s="113"/>
      <c r="E41" s="109">
        <f>SUM(E39:E40)</f>
        <v>0</v>
      </c>
      <c r="F41" s="75"/>
      <c r="G41" s="2"/>
      <c r="H41" s="2"/>
      <c r="I41" s="94">
        <f>+F36+I36+E41</f>
        <v>0</v>
      </c>
    </row>
    <row r="42" spans="1:21" ht="30" customHeight="1" thickTop="1" x14ac:dyDescent="0.15">
      <c r="A42" s="1"/>
      <c r="B42" s="80" t="s">
        <v>33</v>
      </c>
      <c r="C42" s="2"/>
      <c r="D42" s="2"/>
      <c r="E42" s="2"/>
      <c r="F42" s="2"/>
      <c r="G42" s="2"/>
      <c r="H42" s="2"/>
    </row>
    <row r="43" spans="1:21" ht="30" customHeight="1" thickBot="1" x14ac:dyDescent="0.2">
      <c r="A43" s="1"/>
      <c r="B43" s="2"/>
      <c r="C43" s="2"/>
      <c r="D43" s="2"/>
      <c r="E43" s="2"/>
      <c r="F43" s="2"/>
      <c r="G43" s="2"/>
      <c r="H43" s="54" t="s">
        <v>50</v>
      </c>
      <c r="I43" s="47"/>
    </row>
    <row r="44" spans="1:21" ht="30" customHeight="1" thickTop="1" thickBot="1" x14ac:dyDescent="0.2">
      <c r="A44" s="1"/>
      <c r="B44" s="2"/>
      <c r="C44" s="2"/>
      <c r="D44" s="2"/>
      <c r="E44" s="2"/>
      <c r="F44" s="2"/>
      <c r="G44" s="2"/>
      <c r="H44" s="14"/>
      <c r="I44" s="53">
        <f>+I25+I41</f>
        <v>0</v>
      </c>
    </row>
    <row r="45" spans="1:21" ht="30" customHeight="1" thickTop="1" x14ac:dyDescent="0.15">
      <c r="A45" s="1"/>
      <c r="B45" s="2"/>
      <c r="C45" s="2"/>
      <c r="D45" s="2"/>
      <c r="E45" s="2"/>
      <c r="F45" s="2"/>
      <c r="G45" s="2"/>
      <c r="H45" s="2"/>
    </row>
    <row r="46" spans="1:21" ht="30" customHeight="1" x14ac:dyDescent="0.15">
      <c r="A46" s="1"/>
      <c r="B46" s="2"/>
      <c r="C46" s="2"/>
      <c r="D46" s="2"/>
      <c r="E46" s="2"/>
      <c r="F46" s="2"/>
      <c r="G46" s="2"/>
      <c r="H46" s="2"/>
    </row>
    <row r="47" spans="1:21" ht="30" customHeight="1" x14ac:dyDescent="0.15">
      <c r="A47" s="1"/>
      <c r="B47" s="2"/>
      <c r="C47" s="2"/>
      <c r="D47" s="2"/>
      <c r="E47" s="2"/>
      <c r="F47" s="2"/>
      <c r="G47" s="2"/>
      <c r="H47" s="2"/>
    </row>
    <row r="48" spans="1:21" ht="30" customHeight="1" x14ac:dyDescent="0.15">
      <c r="A48" s="1"/>
      <c r="B48" s="2"/>
      <c r="C48" s="2"/>
      <c r="D48" s="2"/>
      <c r="E48" s="2"/>
      <c r="F48" s="2"/>
      <c r="G48" s="2"/>
      <c r="H48" s="2"/>
    </row>
    <row r="49" spans="1:8" x14ac:dyDescent="0.15">
      <c r="A49" s="1"/>
      <c r="B49" s="2"/>
      <c r="C49" s="2"/>
      <c r="D49" s="2"/>
      <c r="E49" s="2"/>
      <c r="F49" s="2"/>
      <c r="G49" s="2"/>
      <c r="H49" s="2"/>
    </row>
    <row r="50" spans="1:8" x14ac:dyDescent="0.15">
      <c r="A50" s="1"/>
      <c r="B50" s="2"/>
      <c r="C50" s="2"/>
      <c r="D50" s="2"/>
      <c r="E50" s="2"/>
      <c r="F50" s="2"/>
      <c r="G50" s="2"/>
      <c r="H50" s="2"/>
    </row>
    <row r="51" spans="1:8" x14ac:dyDescent="0.15">
      <c r="A51" s="1"/>
      <c r="B51" s="2"/>
      <c r="C51" s="2"/>
      <c r="D51" s="2"/>
      <c r="E51" s="2"/>
      <c r="F51" s="2"/>
      <c r="G51" s="2"/>
      <c r="H51" s="2"/>
    </row>
    <row r="52" spans="1:8" x14ac:dyDescent="0.15">
      <c r="A52" s="1"/>
      <c r="B52" s="2"/>
      <c r="C52" s="2"/>
      <c r="D52" s="2"/>
      <c r="E52" s="2"/>
      <c r="F52" s="2"/>
      <c r="G52" s="2"/>
      <c r="H52" s="2"/>
    </row>
    <row r="53" spans="1:8" x14ac:dyDescent="0.15">
      <c r="A53" s="1"/>
    </row>
  </sheetData>
  <protectedRanges>
    <protectedRange sqref="D11:D14 D23:D25 F11:F14 H11:H14" name="範囲3"/>
    <protectedRange sqref="B11:B14" name="範囲1"/>
  </protectedRanges>
  <mergeCells count="10">
    <mergeCell ref="D8:D10"/>
    <mergeCell ref="H40:I40"/>
    <mergeCell ref="B21:B22"/>
    <mergeCell ref="I8:I10"/>
    <mergeCell ref="D21:D22"/>
    <mergeCell ref="C21:C22"/>
    <mergeCell ref="E21:E22"/>
    <mergeCell ref="F21:F22"/>
    <mergeCell ref="F8:F10"/>
    <mergeCell ref="H8:H10"/>
  </mergeCells>
  <phoneticPr fontId="1"/>
  <printOptions horizontalCentered="1"/>
  <pageMargins left="0.19685039370078741" right="0.19685039370078741" top="0.78740157480314965" bottom="0.59055118110236227" header="0.31496062992125984" footer="0.31496062992125984"/>
  <pageSetup paperSize="9" scale="105" orientation="portrait" r:id="rId1"/>
  <headerFooter alignWithMargins="0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V132"/>
  <sheetViews>
    <sheetView tabSelected="1" zoomScale="85" zoomScaleNormal="85" workbookViewId="0">
      <pane ySplit="5" topLeftCell="A60" activePane="bottomLeft" state="frozen"/>
      <selection pane="bottomLeft" activeCell="H88" sqref="H88:H89"/>
    </sheetView>
  </sheetViews>
  <sheetFormatPr defaultColWidth="2.5" defaultRowHeight="15" customHeight="1" x14ac:dyDescent="0.15"/>
  <cols>
    <col min="1" max="27" width="2.5" style="95" customWidth="1"/>
    <col min="28" max="16384" width="2.5" style="96"/>
  </cols>
  <sheetData>
    <row r="1" spans="1:48" ht="15" customHeight="1" x14ac:dyDescent="0.15">
      <c r="A1" s="98" t="s">
        <v>274</v>
      </c>
      <c r="B1" s="99"/>
      <c r="C1" s="99"/>
      <c r="D1" s="99"/>
      <c r="E1" s="99"/>
      <c r="F1" s="99"/>
      <c r="G1" s="99"/>
      <c r="H1" s="99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</row>
    <row r="2" spans="1:48" ht="15" customHeight="1" x14ac:dyDescent="0.15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M2" s="292" t="s">
        <v>52</v>
      </c>
      <c r="AN2" s="293"/>
      <c r="AO2" s="294"/>
      <c r="AP2" s="298">
        <f>T18+T68+T131</f>
        <v>0</v>
      </c>
      <c r="AQ2" s="299"/>
      <c r="AR2" s="299"/>
      <c r="AS2" s="299"/>
      <c r="AT2" s="299"/>
      <c r="AU2" s="299"/>
      <c r="AV2" s="300"/>
    </row>
    <row r="3" spans="1:48" ht="15" customHeight="1" x14ac:dyDescent="0.1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M3" s="295"/>
      <c r="AN3" s="296"/>
      <c r="AO3" s="297"/>
      <c r="AP3" s="301"/>
      <c r="AQ3" s="302"/>
      <c r="AR3" s="302"/>
      <c r="AS3" s="302"/>
      <c r="AT3" s="302"/>
      <c r="AU3" s="302"/>
      <c r="AV3" s="303"/>
    </row>
    <row r="4" spans="1:48" ht="15" customHeight="1" x14ac:dyDescent="0.15">
      <c r="A4" s="99"/>
      <c r="B4" s="99"/>
      <c r="C4" s="99"/>
      <c r="D4" s="99"/>
      <c r="E4" s="99"/>
      <c r="F4" s="99"/>
      <c r="G4" s="99"/>
      <c r="H4" s="99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</row>
    <row r="5" spans="1:48" s="97" customFormat="1" ht="15" customHeight="1" x14ac:dyDescent="0.15">
      <c r="A5" s="274" t="s">
        <v>53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6"/>
      <c r="Q5" s="274" t="s">
        <v>54</v>
      </c>
      <c r="R5" s="275"/>
      <c r="S5" s="276"/>
      <c r="T5" s="274" t="s">
        <v>55</v>
      </c>
      <c r="U5" s="275"/>
      <c r="V5" s="276"/>
      <c r="W5" s="274" t="s">
        <v>56</v>
      </c>
      <c r="X5" s="275"/>
      <c r="Y5" s="275"/>
      <c r="Z5" s="276"/>
      <c r="AA5" s="274" t="s">
        <v>57</v>
      </c>
      <c r="AB5" s="275"/>
      <c r="AC5" s="275"/>
      <c r="AD5" s="275"/>
      <c r="AE5" s="275"/>
      <c r="AF5" s="275"/>
      <c r="AG5" s="275"/>
      <c r="AH5" s="275"/>
      <c r="AI5" s="275"/>
      <c r="AJ5" s="275"/>
      <c r="AK5" s="275"/>
      <c r="AL5" s="275"/>
      <c r="AM5" s="275"/>
      <c r="AN5" s="275"/>
      <c r="AO5" s="275"/>
      <c r="AP5" s="275"/>
      <c r="AQ5" s="275"/>
      <c r="AR5" s="275"/>
      <c r="AS5" s="275"/>
      <c r="AT5" s="275"/>
      <c r="AU5" s="275"/>
      <c r="AV5" s="276"/>
    </row>
    <row r="6" spans="1:48" s="97" customFormat="1" ht="15" customHeight="1" x14ac:dyDescent="0.15">
      <c r="A6" s="141" t="s">
        <v>58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3"/>
      <c r="Q6" s="144">
        <v>900</v>
      </c>
      <c r="R6" s="145"/>
      <c r="S6" s="146"/>
      <c r="T6" s="144"/>
      <c r="U6" s="145"/>
      <c r="V6" s="146"/>
      <c r="W6" s="144">
        <f t="shared" ref="W6:W11" si="0">Q6*T6</f>
        <v>0</v>
      </c>
      <c r="X6" s="145"/>
      <c r="Y6" s="145"/>
      <c r="Z6" s="146"/>
      <c r="AA6" s="141" t="s">
        <v>142</v>
      </c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3"/>
    </row>
    <row r="7" spans="1:48" s="97" customFormat="1" ht="15" customHeight="1" x14ac:dyDescent="0.15">
      <c r="A7" s="234" t="s">
        <v>143</v>
      </c>
      <c r="B7" s="235"/>
      <c r="C7" s="235"/>
      <c r="D7" s="235"/>
      <c r="E7" s="235"/>
      <c r="F7" s="235"/>
      <c r="G7" s="235"/>
      <c r="H7" s="236"/>
      <c r="I7" s="216" t="s">
        <v>59</v>
      </c>
      <c r="J7" s="217"/>
      <c r="K7" s="217"/>
      <c r="L7" s="217"/>
      <c r="M7" s="217"/>
      <c r="N7" s="217"/>
      <c r="O7" s="217"/>
      <c r="P7" s="218"/>
      <c r="Q7" s="156">
        <v>300</v>
      </c>
      <c r="R7" s="157"/>
      <c r="S7" s="158"/>
      <c r="T7" s="156"/>
      <c r="U7" s="157"/>
      <c r="V7" s="158"/>
      <c r="W7" s="156">
        <f t="shared" si="0"/>
        <v>0</v>
      </c>
      <c r="X7" s="157"/>
      <c r="Y7" s="157"/>
      <c r="Z7" s="158"/>
      <c r="AA7" s="216" t="s">
        <v>144</v>
      </c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8"/>
    </row>
    <row r="8" spans="1:48" s="97" customFormat="1" ht="15" customHeight="1" x14ac:dyDescent="0.15">
      <c r="A8" s="222"/>
      <c r="B8" s="223"/>
      <c r="C8" s="223"/>
      <c r="D8" s="223"/>
      <c r="E8" s="223"/>
      <c r="F8" s="223"/>
      <c r="G8" s="223"/>
      <c r="H8" s="224"/>
      <c r="I8" s="216" t="s">
        <v>60</v>
      </c>
      <c r="J8" s="217"/>
      <c r="K8" s="217"/>
      <c r="L8" s="217"/>
      <c r="M8" s="217"/>
      <c r="N8" s="217"/>
      <c r="O8" s="217"/>
      <c r="P8" s="218"/>
      <c r="Q8" s="156">
        <v>120</v>
      </c>
      <c r="R8" s="157"/>
      <c r="S8" s="158"/>
      <c r="T8" s="156"/>
      <c r="U8" s="157"/>
      <c r="V8" s="158"/>
      <c r="W8" s="156">
        <f t="shared" si="0"/>
        <v>0</v>
      </c>
      <c r="X8" s="157"/>
      <c r="Y8" s="157"/>
      <c r="Z8" s="158"/>
      <c r="AA8" s="216" t="s">
        <v>145</v>
      </c>
      <c r="AB8" s="217"/>
      <c r="AC8" s="217"/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7"/>
      <c r="AP8" s="217"/>
      <c r="AQ8" s="217"/>
      <c r="AR8" s="217"/>
      <c r="AS8" s="217"/>
      <c r="AT8" s="217"/>
      <c r="AU8" s="217"/>
      <c r="AV8" s="218"/>
    </row>
    <row r="9" spans="1:48" s="97" customFormat="1" ht="15" customHeight="1" x14ac:dyDescent="0.15">
      <c r="A9" s="289" t="s">
        <v>146</v>
      </c>
      <c r="B9" s="290"/>
      <c r="C9" s="290"/>
      <c r="D9" s="290"/>
      <c r="E9" s="290"/>
      <c r="F9" s="290"/>
      <c r="G9" s="290"/>
      <c r="H9" s="291"/>
      <c r="I9" s="141" t="s">
        <v>147</v>
      </c>
      <c r="J9" s="142"/>
      <c r="K9" s="142"/>
      <c r="L9" s="142"/>
      <c r="M9" s="142"/>
      <c r="N9" s="142"/>
      <c r="O9" s="142"/>
      <c r="P9" s="143"/>
      <c r="Q9" s="144">
        <v>5300</v>
      </c>
      <c r="R9" s="145"/>
      <c r="S9" s="146"/>
      <c r="T9" s="144"/>
      <c r="U9" s="145"/>
      <c r="V9" s="146"/>
      <c r="W9" s="144">
        <f t="shared" si="0"/>
        <v>0</v>
      </c>
      <c r="X9" s="145"/>
      <c r="Y9" s="145"/>
      <c r="Z9" s="146"/>
      <c r="AA9" s="141" t="s">
        <v>273</v>
      </c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3"/>
    </row>
    <row r="10" spans="1:48" s="97" customFormat="1" ht="15" customHeight="1" x14ac:dyDescent="0.15">
      <c r="A10" s="277"/>
      <c r="B10" s="278"/>
      <c r="C10" s="278"/>
      <c r="D10" s="278"/>
      <c r="E10" s="278"/>
      <c r="F10" s="278"/>
      <c r="G10" s="278"/>
      <c r="H10" s="279"/>
      <c r="I10" s="141" t="s">
        <v>275</v>
      </c>
      <c r="J10" s="142"/>
      <c r="K10" s="142"/>
      <c r="L10" s="142"/>
      <c r="M10" s="142"/>
      <c r="N10" s="142"/>
      <c r="O10" s="142"/>
      <c r="P10" s="143"/>
      <c r="Q10" s="144">
        <v>4000</v>
      </c>
      <c r="R10" s="145"/>
      <c r="S10" s="146"/>
      <c r="T10" s="144"/>
      <c r="U10" s="145"/>
      <c r="V10" s="146"/>
      <c r="W10" s="144">
        <f t="shared" si="0"/>
        <v>0</v>
      </c>
      <c r="X10" s="145"/>
      <c r="Y10" s="145"/>
      <c r="Z10" s="146"/>
      <c r="AA10" s="141" t="s">
        <v>234</v>
      </c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3"/>
    </row>
    <row r="11" spans="1:48" s="97" customFormat="1" ht="15" customHeight="1" x14ac:dyDescent="0.15">
      <c r="A11" s="102"/>
      <c r="B11" s="103"/>
      <c r="C11" s="103"/>
      <c r="D11" s="103"/>
      <c r="E11" s="103"/>
      <c r="F11" s="103"/>
      <c r="G11" s="103"/>
      <c r="H11" s="100"/>
      <c r="I11" s="141" t="s">
        <v>218</v>
      </c>
      <c r="J11" s="142"/>
      <c r="K11" s="142"/>
      <c r="L11" s="142"/>
      <c r="M11" s="142"/>
      <c r="N11" s="142"/>
      <c r="O11" s="142"/>
      <c r="P11" s="143"/>
      <c r="Q11" s="144">
        <v>3000</v>
      </c>
      <c r="R11" s="145"/>
      <c r="S11" s="146"/>
      <c r="T11" s="144"/>
      <c r="U11" s="145"/>
      <c r="V11" s="146"/>
      <c r="W11" s="144">
        <f t="shared" si="0"/>
        <v>0</v>
      </c>
      <c r="X11" s="145"/>
      <c r="Y11" s="145"/>
      <c r="Z11" s="146"/>
      <c r="AA11" s="141" t="s">
        <v>233</v>
      </c>
      <c r="AB11" s="142"/>
      <c r="AC11" s="142"/>
      <c r="AD11" s="142"/>
      <c r="AE11" s="142"/>
      <c r="AF11" s="142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3"/>
    </row>
    <row r="12" spans="1:48" s="97" customFormat="1" ht="15" customHeight="1" x14ac:dyDescent="0.15">
      <c r="A12" s="102"/>
      <c r="B12" s="103"/>
      <c r="C12" s="103"/>
      <c r="D12" s="103"/>
      <c r="E12" s="103"/>
      <c r="F12" s="103"/>
      <c r="G12" s="103"/>
      <c r="H12" s="103"/>
      <c r="I12" s="141" t="s">
        <v>270</v>
      </c>
      <c r="J12" s="142"/>
      <c r="K12" s="142"/>
      <c r="L12" s="142"/>
      <c r="M12" s="142"/>
      <c r="N12" s="142"/>
      <c r="O12" s="142"/>
      <c r="P12" s="143"/>
      <c r="Q12" s="144">
        <v>1000</v>
      </c>
      <c r="R12" s="145"/>
      <c r="S12" s="146"/>
      <c r="T12" s="144"/>
      <c r="U12" s="145"/>
      <c r="V12" s="146"/>
      <c r="W12" s="144">
        <f t="shared" ref="W12:W17" si="1">Q12*T12</f>
        <v>0</v>
      </c>
      <c r="X12" s="145"/>
      <c r="Y12" s="145"/>
      <c r="Z12" s="146"/>
      <c r="AA12" s="141" t="s">
        <v>272</v>
      </c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3"/>
    </row>
    <row r="13" spans="1:48" s="97" customFormat="1" ht="15" customHeight="1" x14ac:dyDescent="0.15">
      <c r="A13" s="102"/>
      <c r="B13" s="103"/>
      <c r="C13" s="103"/>
      <c r="D13" s="103"/>
      <c r="E13" s="103"/>
      <c r="F13" s="103"/>
      <c r="G13" s="103"/>
      <c r="H13" s="103"/>
      <c r="I13" s="280" t="s">
        <v>265</v>
      </c>
      <c r="J13" s="281"/>
      <c r="K13" s="281"/>
      <c r="L13" s="281"/>
      <c r="M13" s="281"/>
      <c r="N13" s="281"/>
      <c r="O13" s="281"/>
      <c r="P13" s="282"/>
      <c r="Q13" s="144">
        <v>15000</v>
      </c>
      <c r="R13" s="145"/>
      <c r="S13" s="146"/>
      <c r="T13" s="144"/>
      <c r="U13" s="145"/>
      <c r="V13" s="146"/>
      <c r="W13" s="144">
        <f t="shared" si="1"/>
        <v>0</v>
      </c>
      <c r="X13" s="145"/>
      <c r="Y13" s="145"/>
      <c r="Z13" s="146"/>
      <c r="AA13" s="141" t="s">
        <v>269</v>
      </c>
      <c r="AB13" s="142"/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3"/>
    </row>
    <row r="14" spans="1:48" s="97" customFormat="1" ht="15" customHeight="1" x14ac:dyDescent="0.15">
      <c r="A14" s="102"/>
      <c r="B14" s="103"/>
      <c r="C14" s="103"/>
      <c r="D14" s="103"/>
      <c r="E14" s="103"/>
      <c r="F14" s="103"/>
      <c r="G14" s="103"/>
      <c r="H14" s="103"/>
      <c r="I14" s="283"/>
      <c r="J14" s="284"/>
      <c r="K14" s="284"/>
      <c r="L14" s="284"/>
      <c r="M14" s="284"/>
      <c r="N14" s="284"/>
      <c r="O14" s="284"/>
      <c r="P14" s="285"/>
      <c r="Q14" s="144">
        <v>30000</v>
      </c>
      <c r="R14" s="145"/>
      <c r="S14" s="146"/>
      <c r="T14" s="144"/>
      <c r="U14" s="145"/>
      <c r="V14" s="146"/>
      <c r="W14" s="144">
        <f t="shared" si="1"/>
        <v>0</v>
      </c>
      <c r="X14" s="145"/>
      <c r="Y14" s="145"/>
      <c r="Z14" s="146"/>
      <c r="AA14" s="141" t="s">
        <v>271</v>
      </c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3"/>
    </row>
    <row r="15" spans="1:48" s="97" customFormat="1" ht="15" customHeight="1" x14ac:dyDescent="0.15">
      <c r="A15" s="102"/>
      <c r="B15" s="103"/>
      <c r="C15" s="103"/>
      <c r="D15" s="103"/>
      <c r="E15" s="103"/>
      <c r="F15" s="103"/>
      <c r="G15" s="103"/>
      <c r="H15" s="103"/>
      <c r="I15" s="283"/>
      <c r="J15" s="284"/>
      <c r="K15" s="284"/>
      <c r="L15" s="284"/>
      <c r="M15" s="284"/>
      <c r="N15" s="284"/>
      <c r="O15" s="284"/>
      <c r="P15" s="285"/>
      <c r="Q15" s="144">
        <v>45000</v>
      </c>
      <c r="R15" s="145"/>
      <c r="S15" s="146"/>
      <c r="T15" s="144"/>
      <c r="U15" s="145"/>
      <c r="V15" s="146"/>
      <c r="W15" s="144">
        <f t="shared" si="1"/>
        <v>0</v>
      </c>
      <c r="X15" s="145"/>
      <c r="Y15" s="145"/>
      <c r="Z15" s="146"/>
      <c r="AA15" s="141" t="s">
        <v>267</v>
      </c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3"/>
    </row>
    <row r="16" spans="1:48" s="97" customFormat="1" ht="15" customHeight="1" x14ac:dyDescent="0.15">
      <c r="A16" s="102"/>
      <c r="B16" s="103"/>
      <c r="C16" s="103"/>
      <c r="D16" s="103"/>
      <c r="E16" s="103"/>
      <c r="F16" s="103"/>
      <c r="G16" s="103"/>
      <c r="H16" s="103"/>
      <c r="I16" s="283"/>
      <c r="J16" s="284"/>
      <c r="K16" s="284"/>
      <c r="L16" s="284"/>
      <c r="M16" s="284"/>
      <c r="N16" s="284"/>
      <c r="O16" s="284"/>
      <c r="P16" s="285"/>
      <c r="Q16" s="144">
        <v>60000</v>
      </c>
      <c r="R16" s="145"/>
      <c r="S16" s="146"/>
      <c r="T16" s="144"/>
      <c r="U16" s="145"/>
      <c r="V16" s="146"/>
      <c r="W16" s="144">
        <f t="shared" si="1"/>
        <v>0</v>
      </c>
      <c r="X16" s="145"/>
      <c r="Y16" s="145"/>
      <c r="Z16" s="146"/>
      <c r="AA16" s="141" t="s">
        <v>266</v>
      </c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2"/>
      <c r="AP16" s="142"/>
      <c r="AQ16" s="142"/>
      <c r="AR16" s="142"/>
      <c r="AS16" s="142"/>
      <c r="AT16" s="142"/>
      <c r="AU16" s="142"/>
      <c r="AV16" s="143"/>
    </row>
    <row r="17" spans="1:48" s="97" customFormat="1" ht="15" customHeight="1" x14ac:dyDescent="0.15">
      <c r="A17" s="102"/>
      <c r="B17" s="103"/>
      <c r="C17" s="103"/>
      <c r="D17" s="103"/>
      <c r="E17" s="103"/>
      <c r="F17" s="103"/>
      <c r="G17" s="103"/>
      <c r="H17" s="103"/>
      <c r="I17" s="286"/>
      <c r="J17" s="287"/>
      <c r="K17" s="287"/>
      <c r="L17" s="287"/>
      <c r="M17" s="287"/>
      <c r="N17" s="287"/>
      <c r="O17" s="287"/>
      <c r="P17" s="288"/>
      <c r="Q17" s="144">
        <v>75000</v>
      </c>
      <c r="R17" s="145"/>
      <c r="S17" s="146"/>
      <c r="T17" s="144"/>
      <c r="U17" s="145"/>
      <c r="V17" s="146"/>
      <c r="W17" s="144">
        <f t="shared" si="1"/>
        <v>0</v>
      </c>
      <c r="X17" s="145"/>
      <c r="Y17" s="145"/>
      <c r="Z17" s="146"/>
      <c r="AA17" s="141" t="s">
        <v>268</v>
      </c>
      <c r="AB17" s="142"/>
      <c r="AC17" s="142"/>
      <c r="AD17" s="142"/>
      <c r="AE17" s="142"/>
      <c r="AF17" s="142"/>
      <c r="AG17" s="142"/>
      <c r="AH17" s="142"/>
      <c r="AI17" s="142"/>
      <c r="AJ17" s="142"/>
      <c r="AK17" s="142"/>
      <c r="AL17" s="142"/>
      <c r="AM17" s="142"/>
      <c r="AN17" s="142"/>
      <c r="AO17" s="142"/>
      <c r="AP17" s="142"/>
      <c r="AQ17" s="142"/>
      <c r="AR17" s="142"/>
      <c r="AS17" s="142"/>
      <c r="AT17" s="142"/>
      <c r="AU17" s="142"/>
      <c r="AV17" s="143"/>
    </row>
    <row r="18" spans="1:48" ht="15" customHeight="1" x14ac:dyDescent="0.15">
      <c r="A18" s="225" t="s">
        <v>56</v>
      </c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7"/>
      <c r="T18" s="228">
        <f>SUM(W6:Z17)</f>
        <v>0</v>
      </c>
      <c r="U18" s="229"/>
      <c r="V18" s="229"/>
      <c r="W18" s="229"/>
      <c r="X18" s="229"/>
      <c r="Y18" s="229"/>
      <c r="Z18" s="230"/>
      <c r="AA18" s="165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7"/>
    </row>
    <row r="19" spans="1:48" ht="15" customHeight="1" x14ac:dyDescent="0.15">
      <c r="A19" s="104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</row>
    <row r="20" spans="1:48" ht="15" customHeight="1" x14ac:dyDescent="0.15">
      <c r="A20" s="104"/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</row>
    <row r="21" spans="1:48" s="97" customFormat="1" ht="15" customHeight="1" x14ac:dyDescent="0.15">
      <c r="A21" s="274" t="s">
        <v>53</v>
      </c>
      <c r="B21" s="275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6"/>
      <c r="Q21" s="274" t="s">
        <v>54</v>
      </c>
      <c r="R21" s="275"/>
      <c r="S21" s="276"/>
      <c r="T21" s="274" t="s">
        <v>55</v>
      </c>
      <c r="U21" s="275"/>
      <c r="V21" s="276"/>
      <c r="W21" s="274" t="s">
        <v>56</v>
      </c>
      <c r="X21" s="275"/>
      <c r="Y21" s="275"/>
      <c r="Z21" s="276"/>
      <c r="AA21" s="274" t="s">
        <v>57</v>
      </c>
      <c r="AB21" s="275"/>
      <c r="AC21" s="275"/>
      <c r="AD21" s="275"/>
      <c r="AE21" s="275"/>
      <c r="AF21" s="275"/>
      <c r="AG21" s="275"/>
      <c r="AH21" s="275"/>
      <c r="AI21" s="275"/>
      <c r="AJ21" s="275"/>
      <c r="AK21" s="275"/>
      <c r="AL21" s="275"/>
      <c r="AM21" s="275"/>
      <c r="AN21" s="275"/>
      <c r="AO21" s="275"/>
      <c r="AP21" s="275"/>
      <c r="AQ21" s="275"/>
      <c r="AR21" s="275"/>
      <c r="AS21" s="275"/>
      <c r="AT21" s="275"/>
      <c r="AU21" s="275"/>
      <c r="AV21" s="276"/>
    </row>
    <row r="22" spans="1:48" ht="15" customHeight="1" x14ac:dyDescent="0.15">
      <c r="A22" s="180" t="s">
        <v>61</v>
      </c>
      <c r="B22" s="181"/>
      <c r="C22" s="181"/>
      <c r="D22" s="181"/>
      <c r="E22" s="181"/>
      <c r="F22" s="181"/>
      <c r="G22" s="181"/>
      <c r="H22" s="182"/>
      <c r="I22" s="153" t="s">
        <v>62</v>
      </c>
      <c r="J22" s="154"/>
      <c r="K22" s="154"/>
      <c r="L22" s="154"/>
      <c r="M22" s="154"/>
      <c r="N22" s="154"/>
      <c r="O22" s="154"/>
      <c r="P22" s="155"/>
      <c r="Q22" s="156">
        <v>270</v>
      </c>
      <c r="R22" s="157"/>
      <c r="S22" s="158"/>
      <c r="T22" s="156"/>
      <c r="U22" s="157"/>
      <c r="V22" s="158"/>
      <c r="W22" s="156">
        <f t="shared" ref="W22:W65" si="2">Q22*T22</f>
        <v>0</v>
      </c>
      <c r="X22" s="157"/>
      <c r="Y22" s="157"/>
      <c r="Z22" s="158"/>
      <c r="AA22" s="153" t="s">
        <v>63</v>
      </c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5"/>
    </row>
    <row r="23" spans="1:48" ht="15" customHeight="1" x14ac:dyDescent="0.15">
      <c r="A23" s="114"/>
      <c r="B23" s="115"/>
      <c r="C23" s="115"/>
      <c r="D23" s="115"/>
      <c r="E23" s="115"/>
      <c r="F23" s="115"/>
      <c r="G23" s="115"/>
      <c r="H23" s="116"/>
      <c r="I23" s="153" t="s">
        <v>241</v>
      </c>
      <c r="J23" s="154"/>
      <c r="K23" s="154"/>
      <c r="L23" s="154"/>
      <c r="M23" s="154"/>
      <c r="N23" s="154"/>
      <c r="O23" s="154"/>
      <c r="P23" s="155"/>
      <c r="Q23" s="156">
        <v>190</v>
      </c>
      <c r="R23" s="157"/>
      <c r="S23" s="158"/>
      <c r="T23" s="156"/>
      <c r="U23" s="157"/>
      <c r="V23" s="158"/>
      <c r="W23" s="156">
        <f>Q23*T23</f>
        <v>0</v>
      </c>
      <c r="X23" s="157"/>
      <c r="Y23" s="157"/>
      <c r="Z23" s="158"/>
      <c r="AA23" s="153" t="s">
        <v>65</v>
      </c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5"/>
    </row>
    <row r="24" spans="1:48" ht="15" customHeight="1" x14ac:dyDescent="0.15">
      <c r="A24" s="150"/>
      <c r="B24" s="151"/>
      <c r="C24" s="151"/>
      <c r="D24" s="151"/>
      <c r="E24" s="151"/>
      <c r="F24" s="151"/>
      <c r="G24" s="151"/>
      <c r="H24" s="152"/>
      <c r="I24" s="153" t="s">
        <v>64</v>
      </c>
      <c r="J24" s="154"/>
      <c r="K24" s="154"/>
      <c r="L24" s="154"/>
      <c r="M24" s="154"/>
      <c r="N24" s="154"/>
      <c r="O24" s="154"/>
      <c r="P24" s="155"/>
      <c r="Q24" s="156">
        <v>90</v>
      </c>
      <c r="R24" s="157"/>
      <c r="S24" s="158"/>
      <c r="T24" s="156"/>
      <c r="U24" s="157"/>
      <c r="V24" s="158"/>
      <c r="W24" s="156">
        <f t="shared" si="2"/>
        <v>0</v>
      </c>
      <c r="X24" s="157"/>
      <c r="Y24" s="157"/>
      <c r="Z24" s="158"/>
      <c r="AA24" s="153" t="s">
        <v>65</v>
      </c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5"/>
    </row>
    <row r="25" spans="1:48" ht="15" customHeight="1" x14ac:dyDescent="0.15">
      <c r="A25" s="150"/>
      <c r="B25" s="151"/>
      <c r="C25" s="151"/>
      <c r="D25" s="151"/>
      <c r="E25" s="151"/>
      <c r="F25" s="151"/>
      <c r="G25" s="151"/>
      <c r="H25" s="152"/>
      <c r="I25" s="153" t="s">
        <v>66</v>
      </c>
      <c r="J25" s="154"/>
      <c r="K25" s="154"/>
      <c r="L25" s="154"/>
      <c r="M25" s="154"/>
      <c r="N25" s="154"/>
      <c r="O25" s="154"/>
      <c r="P25" s="155"/>
      <c r="Q25" s="156">
        <v>170</v>
      </c>
      <c r="R25" s="157"/>
      <c r="S25" s="158"/>
      <c r="T25" s="156"/>
      <c r="U25" s="157"/>
      <c r="V25" s="158"/>
      <c r="W25" s="156">
        <f t="shared" si="2"/>
        <v>0</v>
      </c>
      <c r="X25" s="157"/>
      <c r="Y25" s="157"/>
      <c r="Z25" s="158"/>
      <c r="AA25" s="153" t="s">
        <v>65</v>
      </c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5"/>
    </row>
    <row r="26" spans="1:48" ht="15" customHeight="1" x14ac:dyDescent="0.15">
      <c r="A26" s="150"/>
      <c r="B26" s="151"/>
      <c r="C26" s="151"/>
      <c r="D26" s="151"/>
      <c r="E26" s="151"/>
      <c r="F26" s="151"/>
      <c r="G26" s="151"/>
      <c r="H26" s="152"/>
      <c r="I26" s="153" t="s">
        <v>67</v>
      </c>
      <c r="J26" s="154"/>
      <c r="K26" s="154"/>
      <c r="L26" s="154"/>
      <c r="M26" s="154"/>
      <c r="N26" s="154"/>
      <c r="O26" s="154"/>
      <c r="P26" s="155"/>
      <c r="Q26" s="156">
        <v>60</v>
      </c>
      <c r="R26" s="157"/>
      <c r="S26" s="158"/>
      <c r="T26" s="156"/>
      <c r="U26" s="157"/>
      <c r="V26" s="158"/>
      <c r="W26" s="156">
        <f t="shared" si="2"/>
        <v>0</v>
      </c>
      <c r="X26" s="157"/>
      <c r="Y26" s="157"/>
      <c r="Z26" s="158"/>
      <c r="AA26" s="153" t="s">
        <v>65</v>
      </c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5"/>
    </row>
    <row r="27" spans="1:48" ht="15" customHeight="1" x14ac:dyDescent="0.15">
      <c r="A27" s="150"/>
      <c r="B27" s="151"/>
      <c r="C27" s="151"/>
      <c r="D27" s="151"/>
      <c r="E27" s="151"/>
      <c r="F27" s="151"/>
      <c r="G27" s="151"/>
      <c r="H27" s="152"/>
      <c r="I27" s="153" t="s">
        <v>68</v>
      </c>
      <c r="J27" s="154"/>
      <c r="K27" s="154"/>
      <c r="L27" s="154"/>
      <c r="M27" s="154"/>
      <c r="N27" s="154"/>
      <c r="O27" s="154"/>
      <c r="P27" s="155"/>
      <c r="Q27" s="156">
        <v>160</v>
      </c>
      <c r="R27" s="157"/>
      <c r="S27" s="158"/>
      <c r="T27" s="156"/>
      <c r="U27" s="157"/>
      <c r="V27" s="158"/>
      <c r="W27" s="156">
        <f t="shared" si="2"/>
        <v>0</v>
      </c>
      <c r="X27" s="157"/>
      <c r="Y27" s="157"/>
      <c r="Z27" s="158"/>
      <c r="AA27" s="153" t="s">
        <v>69</v>
      </c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5"/>
    </row>
    <row r="28" spans="1:48" ht="15" customHeight="1" x14ac:dyDescent="0.15">
      <c r="A28" s="150"/>
      <c r="B28" s="151"/>
      <c r="C28" s="151"/>
      <c r="D28" s="151"/>
      <c r="E28" s="151"/>
      <c r="F28" s="151"/>
      <c r="G28" s="151"/>
      <c r="H28" s="152"/>
      <c r="I28" s="153" t="s">
        <v>70</v>
      </c>
      <c r="J28" s="154"/>
      <c r="K28" s="154"/>
      <c r="L28" s="154"/>
      <c r="M28" s="154"/>
      <c r="N28" s="154"/>
      <c r="O28" s="154"/>
      <c r="P28" s="155"/>
      <c r="Q28" s="156">
        <v>100</v>
      </c>
      <c r="R28" s="157"/>
      <c r="S28" s="158"/>
      <c r="T28" s="156"/>
      <c r="U28" s="157"/>
      <c r="V28" s="158"/>
      <c r="W28" s="156">
        <f t="shared" si="2"/>
        <v>0</v>
      </c>
      <c r="X28" s="157"/>
      <c r="Y28" s="157"/>
      <c r="Z28" s="158"/>
      <c r="AA28" s="153" t="s">
        <v>71</v>
      </c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5"/>
    </row>
    <row r="29" spans="1:48" ht="15" customHeight="1" x14ac:dyDescent="0.15">
      <c r="A29" s="150"/>
      <c r="B29" s="151"/>
      <c r="C29" s="151"/>
      <c r="D29" s="151"/>
      <c r="E29" s="151"/>
      <c r="F29" s="151"/>
      <c r="G29" s="151"/>
      <c r="H29" s="152"/>
      <c r="I29" s="180" t="s">
        <v>72</v>
      </c>
      <c r="J29" s="181"/>
      <c r="K29" s="181"/>
      <c r="L29" s="181"/>
      <c r="M29" s="181"/>
      <c r="N29" s="181"/>
      <c r="O29" s="181"/>
      <c r="P29" s="182"/>
      <c r="Q29" s="156">
        <v>30</v>
      </c>
      <c r="R29" s="157"/>
      <c r="S29" s="158"/>
      <c r="T29" s="156"/>
      <c r="U29" s="157"/>
      <c r="V29" s="158"/>
      <c r="W29" s="156">
        <f t="shared" si="2"/>
        <v>0</v>
      </c>
      <c r="X29" s="157"/>
      <c r="Y29" s="157"/>
      <c r="Z29" s="158"/>
      <c r="AA29" s="153" t="s">
        <v>73</v>
      </c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5"/>
    </row>
    <row r="30" spans="1:48" ht="15" customHeight="1" x14ac:dyDescent="0.15">
      <c r="A30" s="150"/>
      <c r="B30" s="151"/>
      <c r="C30" s="151"/>
      <c r="D30" s="151"/>
      <c r="E30" s="151"/>
      <c r="F30" s="151"/>
      <c r="G30" s="151"/>
      <c r="H30" s="152"/>
      <c r="I30" s="153" t="s">
        <v>74</v>
      </c>
      <c r="J30" s="154"/>
      <c r="K30" s="154"/>
      <c r="L30" s="154"/>
      <c r="M30" s="154"/>
      <c r="N30" s="154"/>
      <c r="O30" s="154"/>
      <c r="P30" s="155"/>
      <c r="Q30" s="156">
        <v>250</v>
      </c>
      <c r="R30" s="157"/>
      <c r="S30" s="158"/>
      <c r="T30" s="156"/>
      <c r="U30" s="157"/>
      <c r="V30" s="158"/>
      <c r="W30" s="156">
        <f t="shared" si="2"/>
        <v>0</v>
      </c>
      <c r="X30" s="157"/>
      <c r="Y30" s="157"/>
      <c r="Z30" s="158"/>
      <c r="AA30" s="153" t="s">
        <v>264</v>
      </c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5"/>
    </row>
    <row r="31" spans="1:48" ht="15" customHeight="1" x14ac:dyDescent="0.15">
      <c r="A31" s="150"/>
      <c r="B31" s="151"/>
      <c r="C31" s="151"/>
      <c r="D31" s="151"/>
      <c r="E31" s="151"/>
      <c r="F31" s="151"/>
      <c r="G31" s="151"/>
      <c r="H31" s="152"/>
      <c r="I31" s="153" t="s">
        <v>75</v>
      </c>
      <c r="J31" s="154"/>
      <c r="K31" s="154"/>
      <c r="L31" s="154"/>
      <c r="M31" s="154"/>
      <c r="N31" s="154"/>
      <c r="O31" s="154"/>
      <c r="P31" s="155"/>
      <c r="Q31" s="156">
        <v>10</v>
      </c>
      <c r="R31" s="157"/>
      <c r="S31" s="158"/>
      <c r="T31" s="156"/>
      <c r="U31" s="157"/>
      <c r="V31" s="158"/>
      <c r="W31" s="156">
        <f t="shared" si="2"/>
        <v>0</v>
      </c>
      <c r="X31" s="157"/>
      <c r="Y31" s="157"/>
      <c r="Z31" s="158"/>
      <c r="AA31" s="153" t="s">
        <v>71</v>
      </c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5"/>
    </row>
    <row r="32" spans="1:48" ht="15" customHeight="1" x14ac:dyDescent="0.15">
      <c r="A32" s="150"/>
      <c r="B32" s="151"/>
      <c r="C32" s="151"/>
      <c r="D32" s="151"/>
      <c r="E32" s="151"/>
      <c r="F32" s="151"/>
      <c r="G32" s="151"/>
      <c r="H32" s="152"/>
      <c r="I32" s="153" t="s">
        <v>76</v>
      </c>
      <c r="J32" s="154"/>
      <c r="K32" s="154"/>
      <c r="L32" s="154"/>
      <c r="M32" s="154"/>
      <c r="N32" s="154"/>
      <c r="O32" s="154"/>
      <c r="P32" s="155"/>
      <c r="Q32" s="156">
        <v>10</v>
      </c>
      <c r="R32" s="157"/>
      <c r="S32" s="158"/>
      <c r="T32" s="156"/>
      <c r="U32" s="157"/>
      <c r="V32" s="158"/>
      <c r="W32" s="156">
        <f t="shared" si="2"/>
        <v>0</v>
      </c>
      <c r="X32" s="157"/>
      <c r="Y32" s="157"/>
      <c r="Z32" s="158"/>
      <c r="AA32" s="153" t="s">
        <v>69</v>
      </c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5"/>
    </row>
    <row r="33" spans="1:48" ht="15" customHeight="1" x14ac:dyDescent="0.15">
      <c r="A33" s="150"/>
      <c r="B33" s="151"/>
      <c r="C33" s="151"/>
      <c r="D33" s="151"/>
      <c r="E33" s="151"/>
      <c r="F33" s="151"/>
      <c r="G33" s="151"/>
      <c r="H33" s="152"/>
      <c r="I33" s="180" t="s">
        <v>77</v>
      </c>
      <c r="J33" s="181"/>
      <c r="K33" s="181"/>
      <c r="L33" s="181"/>
      <c r="M33" s="181"/>
      <c r="N33" s="181"/>
      <c r="O33" s="181"/>
      <c r="P33" s="182"/>
      <c r="Q33" s="156">
        <v>250</v>
      </c>
      <c r="R33" s="157"/>
      <c r="S33" s="158"/>
      <c r="T33" s="156"/>
      <c r="U33" s="157"/>
      <c r="V33" s="158"/>
      <c r="W33" s="156">
        <f>Q33*T33</f>
        <v>0</v>
      </c>
      <c r="X33" s="157"/>
      <c r="Y33" s="157"/>
      <c r="Z33" s="158"/>
      <c r="AA33" s="153" t="s">
        <v>78</v>
      </c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5"/>
    </row>
    <row r="34" spans="1:48" ht="15" customHeight="1" x14ac:dyDescent="0.15">
      <c r="A34" s="150"/>
      <c r="B34" s="151"/>
      <c r="C34" s="151"/>
      <c r="D34" s="151"/>
      <c r="E34" s="151"/>
      <c r="F34" s="151"/>
      <c r="G34" s="151"/>
      <c r="H34" s="152"/>
      <c r="I34" s="171"/>
      <c r="J34" s="172"/>
      <c r="K34" s="172"/>
      <c r="L34" s="172"/>
      <c r="M34" s="172"/>
      <c r="N34" s="172"/>
      <c r="O34" s="172"/>
      <c r="P34" s="173"/>
      <c r="Q34" s="156">
        <v>340</v>
      </c>
      <c r="R34" s="157"/>
      <c r="S34" s="158"/>
      <c r="T34" s="156"/>
      <c r="U34" s="157"/>
      <c r="V34" s="158"/>
      <c r="W34" s="156">
        <f>Q34*T34</f>
        <v>0</v>
      </c>
      <c r="X34" s="157"/>
      <c r="Y34" s="157"/>
      <c r="Z34" s="158"/>
      <c r="AA34" s="153" t="s">
        <v>79</v>
      </c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5"/>
    </row>
    <row r="35" spans="1:48" ht="15" customHeight="1" x14ac:dyDescent="0.15">
      <c r="A35" s="150"/>
      <c r="B35" s="151"/>
      <c r="C35" s="151"/>
      <c r="D35" s="151"/>
      <c r="E35" s="151"/>
      <c r="F35" s="151"/>
      <c r="G35" s="151"/>
      <c r="H35" s="152"/>
      <c r="I35" s="153" t="s">
        <v>251</v>
      </c>
      <c r="J35" s="154"/>
      <c r="K35" s="154"/>
      <c r="L35" s="154"/>
      <c r="M35" s="154"/>
      <c r="N35" s="154"/>
      <c r="O35" s="154"/>
      <c r="P35" s="155"/>
      <c r="Q35" s="156">
        <v>20</v>
      </c>
      <c r="R35" s="157"/>
      <c r="S35" s="158"/>
      <c r="T35" s="156"/>
      <c r="U35" s="157"/>
      <c r="V35" s="158"/>
      <c r="W35" s="156">
        <f>Q35*T35</f>
        <v>0</v>
      </c>
      <c r="X35" s="157"/>
      <c r="Y35" s="157"/>
      <c r="Z35" s="158"/>
      <c r="AA35" s="153" t="s">
        <v>252</v>
      </c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5"/>
    </row>
    <row r="36" spans="1:48" ht="15" customHeight="1" x14ac:dyDescent="0.15">
      <c r="A36" s="150"/>
      <c r="B36" s="151"/>
      <c r="C36" s="151"/>
      <c r="D36" s="151"/>
      <c r="E36" s="151"/>
      <c r="F36" s="151"/>
      <c r="G36" s="151"/>
      <c r="H36" s="152"/>
      <c r="I36" s="153" t="s">
        <v>80</v>
      </c>
      <c r="J36" s="154"/>
      <c r="K36" s="154"/>
      <c r="L36" s="154"/>
      <c r="M36" s="154"/>
      <c r="N36" s="154"/>
      <c r="O36" s="154"/>
      <c r="P36" s="155"/>
      <c r="Q36" s="156">
        <v>40</v>
      </c>
      <c r="R36" s="157"/>
      <c r="S36" s="158"/>
      <c r="T36" s="156"/>
      <c r="U36" s="157"/>
      <c r="V36" s="158"/>
      <c r="W36" s="156">
        <f>Q36*T36</f>
        <v>0</v>
      </c>
      <c r="X36" s="157"/>
      <c r="Y36" s="157"/>
      <c r="Z36" s="158"/>
      <c r="AA36" s="153" t="s">
        <v>81</v>
      </c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5"/>
    </row>
    <row r="37" spans="1:48" ht="15" customHeight="1" x14ac:dyDescent="0.15">
      <c r="A37" s="150"/>
      <c r="B37" s="151"/>
      <c r="C37" s="151"/>
      <c r="D37" s="151"/>
      <c r="E37" s="151"/>
      <c r="F37" s="151"/>
      <c r="G37" s="151"/>
      <c r="H37" s="152"/>
      <c r="I37" s="180" t="s">
        <v>242</v>
      </c>
      <c r="J37" s="181"/>
      <c r="K37" s="181"/>
      <c r="L37" s="181"/>
      <c r="M37" s="181"/>
      <c r="N37" s="181"/>
      <c r="O37" s="181"/>
      <c r="P37" s="182"/>
      <c r="Q37" s="156">
        <v>40</v>
      </c>
      <c r="R37" s="157"/>
      <c r="S37" s="158"/>
      <c r="T37" s="156"/>
      <c r="U37" s="157"/>
      <c r="V37" s="158"/>
      <c r="W37" s="156">
        <f t="shared" si="2"/>
        <v>0</v>
      </c>
      <c r="X37" s="157"/>
      <c r="Y37" s="157"/>
      <c r="Z37" s="158"/>
      <c r="AA37" s="153" t="s">
        <v>100</v>
      </c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5"/>
    </row>
    <row r="38" spans="1:48" ht="15" customHeight="1" x14ac:dyDescent="0.15">
      <c r="A38" s="150"/>
      <c r="B38" s="151"/>
      <c r="C38" s="151"/>
      <c r="D38" s="151"/>
      <c r="E38" s="151"/>
      <c r="F38" s="151"/>
      <c r="G38" s="151"/>
      <c r="H38" s="152"/>
      <c r="I38" s="153" t="s">
        <v>243</v>
      </c>
      <c r="J38" s="154"/>
      <c r="K38" s="154"/>
      <c r="L38" s="154"/>
      <c r="M38" s="154"/>
      <c r="N38" s="154"/>
      <c r="O38" s="154"/>
      <c r="P38" s="155"/>
      <c r="Q38" s="156">
        <v>50</v>
      </c>
      <c r="R38" s="157"/>
      <c r="S38" s="158"/>
      <c r="T38" s="156"/>
      <c r="U38" s="157"/>
      <c r="V38" s="158"/>
      <c r="W38" s="156">
        <f t="shared" si="2"/>
        <v>0</v>
      </c>
      <c r="X38" s="157"/>
      <c r="Y38" s="157"/>
      <c r="Z38" s="158"/>
      <c r="AA38" s="153" t="s">
        <v>245</v>
      </c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5"/>
    </row>
    <row r="39" spans="1:48" ht="15" customHeight="1" x14ac:dyDescent="0.15">
      <c r="A39" s="171"/>
      <c r="B39" s="172"/>
      <c r="C39" s="172"/>
      <c r="D39" s="172"/>
      <c r="E39" s="172"/>
      <c r="F39" s="172"/>
      <c r="G39" s="172"/>
      <c r="H39" s="173"/>
      <c r="I39" s="153" t="s">
        <v>244</v>
      </c>
      <c r="J39" s="154"/>
      <c r="K39" s="154"/>
      <c r="L39" s="154"/>
      <c r="M39" s="154"/>
      <c r="N39" s="154"/>
      <c r="O39" s="154"/>
      <c r="P39" s="155"/>
      <c r="Q39" s="156">
        <v>130</v>
      </c>
      <c r="R39" s="157"/>
      <c r="S39" s="158"/>
      <c r="T39" s="156"/>
      <c r="U39" s="157"/>
      <c r="V39" s="158"/>
      <c r="W39" s="156">
        <f t="shared" si="2"/>
        <v>0</v>
      </c>
      <c r="X39" s="157"/>
      <c r="Y39" s="157"/>
      <c r="Z39" s="158"/>
      <c r="AA39" s="153" t="s">
        <v>245</v>
      </c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5"/>
    </row>
    <row r="40" spans="1:48" ht="15" customHeight="1" x14ac:dyDescent="0.15">
      <c r="A40" s="159" t="s">
        <v>82</v>
      </c>
      <c r="B40" s="160"/>
      <c r="C40" s="160"/>
      <c r="D40" s="160"/>
      <c r="E40" s="160"/>
      <c r="F40" s="160"/>
      <c r="G40" s="161"/>
      <c r="H40" s="272" t="s">
        <v>83</v>
      </c>
      <c r="I40" s="243" t="s">
        <v>84</v>
      </c>
      <c r="J40" s="244"/>
      <c r="K40" s="244"/>
      <c r="L40" s="244"/>
      <c r="M40" s="244"/>
      <c r="N40" s="244"/>
      <c r="O40" s="244"/>
      <c r="P40" s="245"/>
      <c r="Q40" s="231">
        <v>120</v>
      </c>
      <c r="R40" s="232"/>
      <c r="S40" s="233"/>
      <c r="T40" s="231"/>
      <c r="U40" s="232"/>
      <c r="V40" s="233"/>
      <c r="W40" s="144">
        <f t="shared" si="2"/>
        <v>0</v>
      </c>
      <c r="X40" s="145"/>
      <c r="Y40" s="145"/>
      <c r="Z40" s="146"/>
      <c r="AA40" s="243" t="s">
        <v>85</v>
      </c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4"/>
      <c r="AS40" s="244"/>
      <c r="AT40" s="244"/>
      <c r="AU40" s="244"/>
      <c r="AV40" s="245"/>
    </row>
    <row r="41" spans="1:48" ht="15" customHeight="1" x14ac:dyDescent="0.15">
      <c r="A41" s="200" t="s">
        <v>86</v>
      </c>
      <c r="B41" s="201"/>
      <c r="C41" s="201"/>
      <c r="D41" s="201"/>
      <c r="E41" s="201"/>
      <c r="F41" s="201"/>
      <c r="G41" s="202"/>
      <c r="H41" s="273"/>
      <c r="I41" s="243" t="s">
        <v>253</v>
      </c>
      <c r="J41" s="244"/>
      <c r="K41" s="244"/>
      <c r="L41" s="244"/>
      <c r="M41" s="244"/>
      <c r="N41" s="244"/>
      <c r="O41" s="244"/>
      <c r="P41" s="245"/>
      <c r="Q41" s="231">
        <v>130</v>
      </c>
      <c r="R41" s="232"/>
      <c r="S41" s="233"/>
      <c r="T41" s="231"/>
      <c r="U41" s="232"/>
      <c r="V41" s="233"/>
      <c r="W41" s="144">
        <f t="shared" si="2"/>
        <v>0</v>
      </c>
      <c r="X41" s="145"/>
      <c r="Y41" s="145"/>
      <c r="Z41" s="146"/>
      <c r="AA41" s="243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5"/>
    </row>
    <row r="42" spans="1:48" ht="15" customHeight="1" x14ac:dyDescent="0.15">
      <c r="A42" s="269" t="s">
        <v>246</v>
      </c>
      <c r="B42" s="270"/>
      <c r="C42" s="270"/>
      <c r="D42" s="270"/>
      <c r="E42" s="270"/>
      <c r="F42" s="270"/>
      <c r="G42" s="271"/>
      <c r="H42" s="273"/>
      <c r="I42" s="243" t="s">
        <v>254</v>
      </c>
      <c r="J42" s="244"/>
      <c r="K42" s="244"/>
      <c r="L42" s="244"/>
      <c r="M42" s="244"/>
      <c r="N42" s="244"/>
      <c r="O42" s="244"/>
      <c r="P42" s="245"/>
      <c r="Q42" s="231">
        <v>130</v>
      </c>
      <c r="R42" s="232"/>
      <c r="S42" s="233"/>
      <c r="T42" s="231"/>
      <c r="U42" s="232"/>
      <c r="V42" s="233"/>
      <c r="W42" s="144">
        <f>Q42*T42</f>
        <v>0</v>
      </c>
      <c r="X42" s="145"/>
      <c r="Y42" s="145"/>
      <c r="Z42" s="146"/>
      <c r="AA42" s="243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4"/>
      <c r="AS42" s="244"/>
      <c r="AT42" s="244"/>
      <c r="AU42" s="244"/>
      <c r="AV42" s="245"/>
    </row>
    <row r="43" spans="1:48" ht="15" customHeight="1" x14ac:dyDescent="0.15">
      <c r="A43" s="195"/>
      <c r="B43" s="196"/>
      <c r="C43" s="196"/>
      <c r="D43" s="196"/>
      <c r="E43" s="196"/>
      <c r="F43" s="196"/>
      <c r="G43" s="197"/>
      <c r="H43" s="273"/>
      <c r="I43" s="243" t="s">
        <v>87</v>
      </c>
      <c r="J43" s="244"/>
      <c r="K43" s="244"/>
      <c r="L43" s="244"/>
      <c r="M43" s="244"/>
      <c r="N43" s="244"/>
      <c r="O43" s="244"/>
      <c r="P43" s="245"/>
      <c r="Q43" s="231">
        <v>130</v>
      </c>
      <c r="R43" s="232"/>
      <c r="S43" s="233"/>
      <c r="T43" s="231"/>
      <c r="U43" s="232"/>
      <c r="V43" s="233"/>
      <c r="W43" s="144">
        <f t="shared" si="2"/>
        <v>0</v>
      </c>
      <c r="X43" s="145"/>
      <c r="Y43" s="145"/>
      <c r="Z43" s="146"/>
      <c r="AA43" s="243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4"/>
      <c r="AS43" s="244"/>
      <c r="AT43" s="244"/>
      <c r="AU43" s="244"/>
      <c r="AV43" s="245"/>
    </row>
    <row r="44" spans="1:48" ht="15" customHeight="1" x14ac:dyDescent="0.15">
      <c r="A44" s="195"/>
      <c r="B44" s="196"/>
      <c r="C44" s="196"/>
      <c r="D44" s="196"/>
      <c r="E44" s="196"/>
      <c r="F44" s="196"/>
      <c r="G44" s="197"/>
      <c r="H44" s="273"/>
      <c r="I44" s="243" t="s">
        <v>88</v>
      </c>
      <c r="J44" s="244"/>
      <c r="K44" s="244"/>
      <c r="L44" s="244"/>
      <c r="M44" s="244"/>
      <c r="N44" s="244"/>
      <c r="O44" s="244"/>
      <c r="P44" s="245"/>
      <c r="Q44" s="231">
        <v>150</v>
      </c>
      <c r="R44" s="232"/>
      <c r="S44" s="233"/>
      <c r="T44" s="231"/>
      <c r="U44" s="232"/>
      <c r="V44" s="233"/>
      <c r="W44" s="144">
        <f t="shared" si="2"/>
        <v>0</v>
      </c>
      <c r="X44" s="145"/>
      <c r="Y44" s="145"/>
      <c r="Z44" s="146"/>
      <c r="AA44" s="243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5"/>
    </row>
    <row r="45" spans="1:48" ht="15" customHeight="1" x14ac:dyDescent="0.15">
      <c r="A45" s="195"/>
      <c r="B45" s="196"/>
      <c r="C45" s="196"/>
      <c r="D45" s="196"/>
      <c r="E45" s="196"/>
      <c r="F45" s="196"/>
      <c r="G45" s="197"/>
      <c r="H45" s="273"/>
      <c r="I45" s="243" t="s">
        <v>89</v>
      </c>
      <c r="J45" s="244"/>
      <c r="K45" s="244"/>
      <c r="L45" s="244"/>
      <c r="M45" s="244"/>
      <c r="N45" s="244"/>
      <c r="O45" s="244"/>
      <c r="P45" s="245"/>
      <c r="Q45" s="231">
        <v>150</v>
      </c>
      <c r="R45" s="232"/>
      <c r="S45" s="233"/>
      <c r="T45" s="231"/>
      <c r="U45" s="232"/>
      <c r="V45" s="233"/>
      <c r="W45" s="144">
        <f t="shared" si="2"/>
        <v>0</v>
      </c>
      <c r="X45" s="145"/>
      <c r="Y45" s="145"/>
      <c r="Z45" s="146"/>
      <c r="AA45" s="243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4"/>
      <c r="AS45" s="244"/>
      <c r="AT45" s="244"/>
      <c r="AU45" s="244"/>
      <c r="AV45" s="245"/>
    </row>
    <row r="46" spans="1:48" ht="15" customHeight="1" x14ac:dyDescent="0.15">
      <c r="A46" s="195"/>
      <c r="B46" s="196"/>
      <c r="C46" s="196"/>
      <c r="D46" s="196"/>
      <c r="E46" s="196"/>
      <c r="F46" s="196"/>
      <c r="G46" s="197"/>
      <c r="H46" s="206" t="s">
        <v>91</v>
      </c>
      <c r="I46" s="153" t="s">
        <v>148</v>
      </c>
      <c r="J46" s="154"/>
      <c r="K46" s="154"/>
      <c r="L46" s="154"/>
      <c r="M46" s="154"/>
      <c r="N46" s="154"/>
      <c r="O46" s="154"/>
      <c r="P46" s="155"/>
      <c r="Q46" s="156">
        <v>300</v>
      </c>
      <c r="R46" s="157"/>
      <c r="S46" s="158"/>
      <c r="T46" s="156"/>
      <c r="U46" s="157"/>
      <c r="V46" s="158"/>
      <c r="W46" s="156">
        <f t="shared" si="2"/>
        <v>0</v>
      </c>
      <c r="X46" s="157"/>
      <c r="Y46" s="157"/>
      <c r="Z46" s="158"/>
      <c r="AA46" s="153" t="s">
        <v>282</v>
      </c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5"/>
    </row>
    <row r="47" spans="1:48" ht="15" customHeight="1" x14ac:dyDescent="0.15">
      <c r="A47" s="195"/>
      <c r="B47" s="196"/>
      <c r="C47" s="196"/>
      <c r="D47" s="196"/>
      <c r="E47" s="196"/>
      <c r="F47" s="196"/>
      <c r="G47" s="197"/>
      <c r="H47" s="207"/>
      <c r="I47" s="153" t="s">
        <v>149</v>
      </c>
      <c r="J47" s="154"/>
      <c r="K47" s="154"/>
      <c r="L47" s="154"/>
      <c r="M47" s="154"/>
      <c r="N47" s="154"/>
      <c r="O47" s="154"/>
      <c r="P47" s="155"/>
      <c r="Q47" s="156">
        <v>300</v>
      </c>
      <c r="R47" s="157"/>
      <c r="S47" s="158"/>
      <c r="T47" s="156"/>
      <c r="U47" s="157"/>
      <c r="V47" s="158"/>
      <c r="W47" s="156">
        <f t="shared" si="2"/>
        <v>0</v>
      </c>
      <c r="X47" s="157"/>
      <c r="Y47" s="157"/>
      <c r="Z47" s="158"/>
      <c r="AA47" s="153" t="s">
        <v>283</v>
      </c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5"/>
    </row>
    <row r="48" spans="1:48" ht="15" customHeight="1" x14ac:dyDescent="0.15">
      <c r="A48" s="263"/>
      <c r="B48" s="264"/>
      <c r="C48" s="264"/>
      <c r="D48" s="264"/>
      <c r="E48" s="264"/>
      <c r="F48" s="264"/>
      <c r="G48" s="265"/>
      <c r="H48" s="208"/>
      <c r="I48" s="255" t="s">
        <v>279</v>
      </c>
      <c r="J48" s="256"/>
      <c r="K48" s="256"/>
      <c r="L48" s="256"/>
      <c r="M48" s="256"/>
      <c r="N48" s="256"/>
      <c r="O48" s="256"/>
      <c r="P48" s="257"/>
      <c r="Q48" s="266">
        <v>1020</v>
      </c>
      <c r="R48" s="267"/>
      <c r="S48" s="268"/>
      <c r="T48" s="258"/>
      <c r="U48" s="259"/>
      <c r="V48" s="260"/>
      <c r="W48" s="156">
        <f>Q48*T48</f>
        <v>0</v>
      </c>
      <c r="X48" s="157"/>
      <c r="Y48" s="157"/>
      <c r="Z48" s="158"/>
      <c r="AA48" s="255" t="s">
        <v>280</v>
      </c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56"/>
      <c r="AO48" s="256"/>
      <c r="AP48" s="256"/>
      <c r="AQ48" s="256"/>
      <c r="AR48" s="256"/>
      <c r="AS48" s="256"/>
      <c r="AT48" s="256"/>
      <c r="AU48" s="256"/>
      <c r="AV48" s="257"/>
    </row>
    <row r="49" spans="1:48" ht="15" customHeight="1" x14ac:dyDescent="0.15">
      <c r="A49" s="195"/>
      <c r="B49" s="196"/>
      <c r="C49" s="196"/>
      <c r="D49" s="196"/>
      <c r="E49" s="196"/>
      <c r="F49" s="196"/>
      <c r="G49" s="197"/>
      <c r="H49" s="261" t="s">
        <v>92</v>
      </c>
      <c r="I49" s="243" t="s">
        <v>93</v>
      </c>
      <c r="J49" s="244"/>
      <c r="K49" s="244"/>
      <c r="L49" s="244"/>
      <c r="M49" s="244"/>
      <c r="N49" s="244"/>
      <c r="O49" s="244"/>
      <c r="P49" s="245"/>
      <c r="Q49" s="231">
        <v>450</v>
      </c>
      <c r="R49" s="232"/>
      <c r="S49" s="233"/>
      <c r="T49" s="231"/>
      <c r="U49" s="232"/>
      <c r="V49" s="233"/>
      <c r="W49" s="231">
        <f t="shared" si="2"/>
        <v>0</v>
      </c>
      <c r="X49" s="232"/>
      <c r="Y49" s="232"/>
      <c r="Z49" s="233"/>
      <c r="AA49" s="243" t="s">
        <v>247</v>
      </c>
      <c r="AB49" s="244"/>
      <c r="AC49" s="244"/>
      <c r="AD49" s="244"/>
      <c r="AE49" s="244"/>
      <c r="AF49" s="244"/>
      <c r="AG49" s="244"/>
      <c r="AH49" s="244"/>
      <c r="AI49" s="244"/>
      <c r="AJ49" s="244"/>
      <c r="AK49" s="244"/>
      <c r="AL49" s="244"/>
      <c r="AM49" s="244"/>
      <c r="AN49" s="244"/>
      <c r="AO49" s="244"/>
      <c r="AP49" s="244"/>
      <c r="AQ49" s="244"/>
      <c r="AR49" s="244"/>
      <c r="AS49" s="244"/>
      <c r="AT49" s="244"/>
      <c r="AU49" s="244"/>
      <c r="AV49" s="245"/>
    </row>
    <row r="50" spans="1:48" ht="15" customHeight="1" x14ac:dyDescent="0.15">
      <c r="A50" s="195"/>
      <c r="B50" s="196"/>
      <c r="C50" s="196"/>
      <c r="D50" s="196"/>
      <c r="E50" s="196"/>
      <c r="F50" s="196"/>
      <c r="G50" s="197"/>
      <c r="H50" s="262"/>
      <c r="I50" s="243" t="s">
        <v>94</v>
      </c>
      <c r="J50" s="244"/>
      <c r="K50" s="244"/>
      <c r="L50" s="244"/>
      <c r="M50" s="244"/>
      <c r="N50" s="244"/>
      <c r="O50" s="244"/>
      <c r="P50" s="245"/>
      <c r="Q50" s="231">
        <v>470</v>
      </c>
      <c r="R50" s="232"/>
      <c r="S50" s="233"/>
      <c r="T50" s="231"/>
      <c r="U50" s="232"/>
      <c r="V50" s="233"/>
      <c r="W50" s="231">
        <f t="shared" si="2"/>
        <v>0</v>
      </c>
      <c r="X50" s="232"/>
      <c r="Y50" s="232"/>
      <c r="Z50" s="233"/>
      <c r="AA50" s="243" t="s">
        <v>90</v>
      </c>
      <c r="AB50" s="244"/>
      <c r="AC50" s="244"/>
      <c r="AD50" s="244"/>
      <c r="AE50" s="244"/>
      <c r="AF50" s="244"/>
      <c r="AG50" s="244"/>
      <c r="AH50" s="244"/>
      <c r="AI50" s="244"/>
      <c r="AJ50" s="244"/>
      <c r="AK50" s="244"/>
      <c r="AL50" s="244"/>
      <c r="AM50" s="244"/>
      <c r="AN50" s="244"/>
      <c r="AO50" s="244"/>
      <c r="AP50" s="244"/>
      <c r="AQ50" s="244"/>
      <c r="AR50" s="244"/>
      <c r="AS50" s="244"/>
      <c r="AT50" s="244"/>
      <c r="AU50" s="244"/>
      <c r="AV50" s="245"/>
    </row>
    <row r="51" spans="1:48" ht="15" customHeight="1" x14ac:dyDescent="0.15">
      <c r="A51" s="195"/>
      <c r="B51" s="196"/>
      <c r="C51" s="196"/>
      <c r="D51" s="196"/>
      <c r="E51" s="196"/>
      <c r="F51" s="196"/>
      <c r="G51" s="197"/>
      <c r="H51" s="252" t="s">
        <v>95</v>
      </c>
      <c r="I51" s="246" t="s">
        <v>96</v>
      </c>
      <c r="J51" s="247"/>
      <c r="K51" s="247"/>
      <c r="L51" s="247"/>
      <c r="M51" s="247"/>
      <c r="N51" s="247"/>
      <c r="O51" s="247"/>
      <c r="P51" s="248"/>
      <c r="Q51" s="249">
        <v>9050</v>
      </c>
      <c r="R51" s="250"/>
      <c r="S51" s="251"/>
      <c r="T51" s="249"/>
      <c r="U51" s="250"/>
      <c r="V51" s="251"/>
      <c r="W51" s="249">
        <f t="shared" si="2"/>
        <v>0</v>
      </c>
      <c r="X51" s="250"/>
      <c r="Y51" s="250"/>
      <c r="Z51" s="251"/>
      <c r="AA51" s="246" t="s">
        <v>255</v>
      </c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8"/>
    </row>
    <row r="52" spans="1:48" ht="15" customHeight="1" x14ac:dyDescent="0.15">
      <c r="A52" s="195"/>
      <c r="B52" s="196"/>
      <c r="C52" s="196"/>
      <c r="D52" s="196"/>
      <c r="E52" s="196"/>
      <c r="F52" s="196"/>
      <c r="G52" s="197"/>
      <c r="H52" s="253"/>
      <c r="I52" s="246" t="s">
        <v>97</v>
      </c>
      <c r="J52" s="247"/>
      <c r="K52" s="247"/>
      <c r="L52" s="247"/>
      <c r="M52" s="247"/>
      <c r="N52" s="247"/>
      <c r="O52" s="247"/>
      <c r="P52" s="248"/>
      <c r="Q52" s="249">
        <v>380</v>
      </c>
      <c r="R52" s="250"/>
      <c r="S52" s="251"/>
      <c r="T52" s="249"/>
      <c r="U52" s="250"/>
      <c r="V52" s="251"/>
      <c r="W52" s="249">
        <f t="shared" si="2"/>
        <v>0</v>
      </c>
      <c r="X52" s="250"/>
      <c r="Y52" s="250"/>
      <c r="Z52" s="251"/>
      <c r="AA52" s="246" t="s">
        <v>65</v>
      </c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8"/>
    </row>
    <row r="53" spans="1:48" ht="15" customHeight="1" x14ac:dyDescent="0.15">
      <c r="A53" s="195"/>
      <c r="B53" s="196"/>
      <c r="C53" s="196"/>
      <c r="D53" s="196"/>
      <c r="E53" s="196"/>
      <c r="F53" s="196"/>
      <c r="G53" s="197"/>
      <c r="H53" s="253"/>
      <c r="I53" s="246" t="s">
        <v>98</v>
      </c>
      <c r="J53" s="247"/>
      <c r="K53" s="247"/>
      <c r="L53" s="247"/>
      <c r="M53" s="247"/>
      <c r="N53" s="247"/>
      <c r="O53" s="247"/>
      <c r="P53" s="248"/>
      <c r="Q53" s="249">
        <v>1500</v>
      </c>
      <c r="R53" s="250"/>
      <c r="S53" s="251"/>
      <c r="T53" s="249"/>
      <c r="U53" s="250"/>
      <c r="V53" s="251"/>
      <c r="W53" s="249">
        <f t="shared" si="2"/>
        <v>0</v>
      </c>
      <c r="X53" s="250"/>
      <c r="Y53" s="250"/>
      <c r="Z53" s="251"/>
      <c r="AA53" s="246" t="s">
        <v>232</v>
      </c>
      <c r="AB53" s="247"/>
      <c r="AC53" s="247"/>
      <c r="AD53" s="247"/>
      <c r="AE53" s="247"/>
      <c r="AF53" s="247"/>
      <c r="AG53" s="247"/>
      <c r="AH53" s="247"/>
      <c r="AI53" s="247"/>
      <c r="AJ53" s="247"/>
      <c r="AK53" s="247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8"/>
    </row>
    <row r="54" spans="1:48" ht="15" customHeight="1" x14ac:dyDescent="0.15">
      <c r="A54" s="195"/>
      <c r="B54" s="196"/>
      <c r="C54" s="196"/>
      <c r="D54" s="196"/>
      <c r="E54" s="196"/>
      <c r="F54" s="196"/>
      <c r="G54" s="197"/>
      <c r="H54" s="253"/>
      <c r="I54" s="246" t="s">
        <v>99</v>
      </c>
      <c r="J54" s="247"/>
      <c r="K54" s="247"/>
      <c r="L54" s="247"/>
      <c r="M54" s="247"/>
      <c r="N54" s="247"/>
      <c r="O54" s="247"/>
      <c r="P54" s="248"/>
      <c r="Q54" s="249">
        <v>450</v>
      </c>
      <c r="R54" s="250"/>
      <c r="S54" s="251"/>
      <c r="T54" s="249"/>
      <c r="U54" s="250"/>
      <c r="V54" s="251"/>
      <c r="W54" s="249">
        <f t="shared" si="2"/>
        <v>0</v>
      </c>
      <c r="X54" s="250"/>
      <c r="Y54" s="250"/>
      <c r="Z54" s="251"/>
      <c r="AA54" s="246" t="s">
        <v>100</v>
      </c>
      <c r="AB54" s="247"/>
      <c r="AC54" s="247"/>
      <c r="AD54" s="247"/>
      <c r="AE54" s="247"/>
      <c r="AF54" s="247"/>
      <c r="AG54" s="247"/>
      <c r="AH54" s="247"/>
      <c r="AI54" s="247"/>
      <c r="AJ54" s="247"/>
      <c r="AK54" s="247"/>
      <c r="AL54" s="247"/>
      <c r="AM54" s="247"/>
      <c r="AN54" s="247"/>
      <c r="AO54" s="247"/>
      <c r="AP54" s="247"/>
      <c r="AQ54" s="247"/>
      <c r="AR54" s="247"/>
      <c r="AS54" s="247"/>
      <c r="AT54" s="247"/>
      <c r="AU54" s="247"/>
      <c r="AV54" s="248"/>
    </row>
    <row r="55" spans="1:48" ht="15" customHeight="1" x14ac:dyDescent="0.15">
      <c r="A55" s="195"/>
      <c r="B55" s="196"/>
      <c r="C55" s="196"/>
      <c r="D55" s="196"/>
      <c r="E55" s="196"/>
      <c r="F55" s="196"/>
      <c r="G55" s="197"/>
      <c r="H55" s="254"/>
      <c r="I55" s="246" t="s">
        <v>101</v>
      </c>
      <c r="J55" s="247"/>
      <c r="K55" s="247"/>
      <c r="L55" s="247"/>
      <c r="M55" s="247"/>
      <c r="N55" s="247"/>
      <c r="O55" s="247"/>
      <c r="P55" s="248"/>
      <c r="Q55" s="249">
        <v>110</v>
      </c>
      <c r="R55" s="250"/>
      <c r="S55" s="251"/>
      <c r="T55" s="249"/>
      <c r="U55" s="250"/>
      <c r="V55" s="251"/>
      <c r="W55" s="249">
        <f t="shared" si="2"/>
        <v>0</v>
      </c>
      <c r="X55" s="250"/>
      <c r="Y55" s="250"/>
      <c r="Z55" s="251"/>
      <c r="AA55" s="246" t="s">
        <v>69</v>
      </c>
      <c r="AB55" s="247"/>
      <c r="AC55" s="247"/>
      <c r="AD55" s="247"/>
      <c r="AE55" s="247"/>
      <c r="AF55" s="247"/>
      <c r="AG55" s="247"/>
      <c r="AH55" s="247"/>
      <c r="AI55" s="247"/>
      <c r="AJ55" s="247"/>
      <c r="AK55" s="247"/>
      <c r="AL55" s="247"/>
      <c r="AM55" s="247"/>
      <c r="AN55" s="247"/>
      <c r="AO55" s="247"/>
      <c r="AP55" s="247"/>
      <c r="AQ55" s="247"/>
      <c r="AR55" s="247"/>
      <c r="AS55" s="247"/>
      <c r="AT55" s="247"/>
      <c r="AU55" s="247"/>
      <c r="AV55" s="248"/>
    </row>
    <row r="56" spans="1:48" ht="15" customHeight="1" x14ac:dyDescent="0.15">
      <c r="A56" s="195"/>
      <c r="B56" s="196"/>
      <c r="C56" s="196"/>
      <c r="D56" s="196"/>
      <c r="E56" s="196"/>
      <c r="F56" s="196"/>
      <c r="G56" s="196"/>
      <c r="H56" s="105"/>
      <c r="I56" s="243" t="s">
        <v>102</v>
      </c>
      <c r="J56" s="244"/>
      <c r="K56" s="244"/>
      <c r="L56" s="244"/>
      <c r="M56" s="244"/>
      <c r="N56" s="244"/>
      <c r="O56" s="244"/>
      <c r="P56" s="245"/>
      <c r="Q56" s="231">
        <v>410</v>
      </c>
      <c r="R56" s="232"/>
      <c r="S56" s="233"/>
      <c r="T56" s="231"/>
      <c r="U56" s="232"/>
      <c r="V56" s="233"/>
      <c r="W56" s="231">
        <f t="shared" si="2"/>
        <v>0</v>
      </c>
      <c r="X56" s="232"/>
      <c r="Y56" s="232"/>
      <c r="Z56" s="233"/>
      <c r="AA56" s="243" t="s">
        <v>150</v>
      </c>
      <c r="AB56" s="244"/>
      <c r="AC56" s="244"/>
      <c r="AD56" s="244"/>
      <c r="AE56" s="244"/>
      <c r="AF56" s="244"/>
      <c r="AG56" s="244"/>
      <c r="AH56" s="244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5"/>
    </row>
    <row r="57" spans="1:48" ht="15" customHeight="1" x14ac:dyDescent="0.15">
      <c r="A57" s="195"/>
      <c r="B57" s="196"/>
      <c r="C57" s="196"/>
      <c r="D57" s="196"/>
      <c r="E57" s="196"/>
      <c r="F57" s="196"/>
      <c r="G57" s="196"/>
      <c r="H57" s="105"/>
      <c r="I57" s="243" t="s">
        <v>103</v>
      </c>
      <c r="J57" s="244"/>
      <c r="K57" s="244"/>
      <c r="L57" s="244"/>
      <c r="M57" s="244"/>
      <c r="N57" s="244"/>
      <c r="O57" s="244"/>
      <c r="P57" s="245"/>
      <c r="Q57" s="231">
        <v>210</v>
      </c>
      <c r="R57" s="232"/>
      <c r="S57" s="233"/>
      <c r="T57" s="231"/>
      <c r="U57" s="232"/>
      <c r="V57" s="233"/>
      <c r="W57" s="231">
        <f t="shared" si="2"/>
        <v>0</v>
      </c>
      <c r="X57" s="232"/>
      <c r="Y57" s="232"/>
      <c r="Z57" s="233"/>
      <c r="AA57" s="243" t="s">
        <v>291</v>
      </c>
      <c r="AB57" s="244"/>
      <c r="AC57" s="244"/>
      <c r="AD57" s="244"/>
      <c r="AE57" s="244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44"/>
      <c r="AS57" s="244"/>
      <c r="AT57" s="244"/>
      <c r="AU57" s="244"/>
      <c r="AV57" s="245"/>
    </row>
    <row r="58" spans="1:48" ht="15" customHeight="1" x14ac:dyDescent="0.15">
      <c r="A58" s="195"/>
      <c r="B58" s="196"/>
      <c r="C58" s="196"/>
      <c r="D58" s="196"/>
      <c r="E58" s="196"/>
      <c r="F58" s="196"/>
      <c r="G58" s="196"/>
      <c r="H58" s="105"/>
      <c r="I58" s="243" t="s">
        <v>240</v>
      </c>
      <c r="J58" s="244"/>
      <c r="K58" s="244"/>
      <c r="L58" s="244"/>
      <c r="M58" s="244"/>
      <c r="N58" s="244"/>
      <c r="O58" s="244"/>
      <c r="P58" s="245"/>
      <c r="Q58" s="231">
        <v>135</v>
      </c>
      <c r="R58" s="232"/>
      <c r="S58" s="233"/>
      <c r="T58" s="231"/>
      <c r="U58" s="232"/>
      <c r="V58" s="233"/>
      <c r="W58" s="231">
        <f>Q58*T58</f>
        <v>0</v>
      </c>
      <c r="X58" s="232"/>
      <c r="Y58" s="232"/>
      <c r="Z58" s="233"/>
      <c r="AA58" s="243"/>
      <c r="AB58" s="244"/>
      <c r="AC58" s="244"/>
      <c r="AD58" s="244"/>
      <c r="AE58" s="244"/>
      <c r="AF58" s="244"/>
      <c r="AG58" s="244"/>
      <c r="AH58" s="244"/>
      <c r="AI58" s="244"/>
      <c r="AJ58" s="244"/>
      <c r="AK58" s="244"/>
      <c r="AL58" s="244"/>
      <c r="AM58" s="244"/>
      <c r="AN58" s="244"/>
      <c r="AO58" s="244"/>
      <c r="AP58" s="244"/>
      <c r="AQ58" s="244"/>
      <c r="AR58" s="244"/>
      <c r="AS58" s="244"/>
      <c r="AT58" s="244"/>
      <c r="AU58" s="244"/>
      <c r="AV58" s="245"/>
    </row>
    <row r="59" spans="1:48" ht="15" customHeight="1" x14ac:dyDescent="0.15">
      <c r="A59" s="195"/>
      <c r="B59" s="196"/>
      <c r="C59" s="196"/>
      <c r="D59" s="196"/>
      <c r="E59" s="196"/>
      <c r="F59" s="196"/>
      <c r="G59" s="196"/>
      <c r="H59" s="105"/>
      <c r="I59" s="243" t="s">
        <v>104</v>
      </c>
      <c r="J59" s="244"/>
      <c r="K59" s="244"/>
      <c r="L59" s="244"/>
      <c r="M59" s="244"/>
      <c r="N59" s="244"/>
      <c r="O59" s="244"/>
      <c r="P59" s="245"/>
      <c r="Q59" s="231">
        <v>180</v>
      </c>
      <c r="R59" s="232"/>
      <c r="S59" s="233"/>
      <c r="T59" s="231"/>
      <c r="U59" s="232"/>
      <c r="V59" s="233"/>
      <c r="W59" s="231">
        <f t="shared" si="2"/>
        <v>0</v>
      </c>
      <c r="X59" s="232"/>
      <c r="Y59" s="232"/>
      <c r="Z59" s="233"/>
      <c r="AA59" s="243" t="s">
        <v>71</v>
      </c>
      <c r="AB59" s="244"/>
      <c r="AC59" s="244"/>
      <c r="AD59" s="244"/>
      <c r="AE59" s="244"/>
      <c r="AF59" s="244"/>
      <c r="AG59" s="244"/>
      <c r="AH59" s="244"/>
      <c r="AI59" s="244"/>
      <c r="AJ59" s="244"/>
      <c r="AK59" s="244"/>
      <c r="AL59" s="244"/>
      <c r="AM59" s="244"/>
      <c r="AN59" s="244"/>
      <c r="AO59" s="244"/>
      <c r="AP59" s="244"/>
      <c r="AQ59" s="244"/>
      <c r="AR59" s="244"/>
      <c r="AS59" s="244"/>
      <c r="AT59" s="244"/>
      <c r="AU59" s="244"/>
      <c r="AV59" s="245"/>
    </row>
    <row r="60" spans="1:48" ht="15" customHeight="1" x14ac:dyDescent="0.15">
      <c r="A60" s="195"/>
      <c r="B60" s="196"/>
      <c r="C60" s="196"/>
      <c r="D60" s="196"/>
      <c r="E60" s="196"/>
      <c r="F60" s="196"/>
      <c r="G60" s="196"/>
      <c r="H60" s="105"/>
      <c r="I60" s="243" t="s">
        <v>106</v>
      </c>
      <c r="J60" s="244"/>
      <c r="K60" s="244"/>
      <c r="L60" s="244"/>
      <c r="M60" s="244"/>
      <c r="N60" s="244"/>
      <c r="O60" s="244"/>
      <c r="P60" s="245"/>
      <c r="Q60" s="231">
        <v>140</v>
      </c>
      <c r="R60" s="232"/>
      <c r="S60" s="233"/>
      <c r="T60" s="231"/>
      <c r="U60" s="232"/>
      <c r="V60" s="233"/>
      <c r="W60" s="231">
        <f t="shared" si="2"/>
        <v>0</v>
      </c>
      <c r="X60" s="232"/>
      <c r="Y60" s="232"/>
      <c r="Z60" s="233"/>
      <c r="AA60" s="243" t="s">
        <v>107</v>
      </c>
      <c r="AB60" s="244"/>
      <c r="AC60" s="244"/>
      <c r="AD60" s="244"/>
      <c r="AE60" s="244"/>
      <c r="AF60" s="244"/>
      <c r="AG60" s="244"/>
      <c r="AH60" s="244"/>
      <c r="AI60" s="244"/>
      <c r="AJ60" s="244"/>
      <c r="AK60" s="244"/>
      <c r="AL60" s="244"/>
      <c r="AM60" s="244"/>
      <c r="AN60" s="244"/>
      <c r="AO60" s="244"/>
      <c r="AP60" s="244"/>
      <c r="AQ60" s="244"/>
      <c r="AR60" s="244"/>
      <c r="AS60" s="244"/>
      <c r="AT60" s="244"/>
      <c r="AU60" s="244"/>
      <c r="AV60" s="245"/>
    </row>
    <row r="61" spans="1:48" ht="15" customHeight="1" x14ac:dyDescent="0.15">
      <c r="A61" s="195"/>
      <c r="B61" s="196"/>
      <c r="C61" s="196"/>
      <c r="D61" s="196"/>
      <c r="E61" s="196"/>
      <c r="F61" s="196"/>
      <c r="G61" s="196"/>
      <c r="H61" s="105"/>
      <c r="I61" s="243" t="s">
        <v>108</v>
      </c>
      <c r="J61" s="244"/>
      <c r="K61" s="244"/>
      <c r="L61" s="244"/>
      <c r="M61" s="244"/>
      <c r="N61" s="244"/>
      <c r="O61" s="244"/>
      <c r="P61" s="245"/>
      <c r="Q61" s="231">
        <v>110</v>
      </c>
      <c r="R61" s="232"/>
      <c r="S61" s="233"/>
      <c r="T61" s="231"/>
      <c r="U61" s="232"/>
      <c r="V61" s="233"/>
      <c r="W61" s="231">
        <f t="shared" si="2"/>
        <v>0</v>
      </c>
      <c r="X61" s="232"/>
      <c r="Y61" s="232"/>
      <c r="Z61" s="233"/>
      <c r="AA61" s="243" t="s">
        <v>109</v>
      </c>
      <c r="AB61" s="244"/>
      <c r="AC61" s="244"/>
      <c r="AD61" s="244"/>
      <c r="AE61" s="244"/>
      <c r="AF61" s="244"/>
      <c r="AG61" s="244"/>
      <c r="AH61" s="244"/>
      <c r="AI61" s="244"/>
      <c r="AJ61" s="244"/>
      <c r="AK61" s="244"/>
      <c r="AL61" s="244"/>
      <c r="AM61" s="244"/>
      <c r="AN61" s="244"/>
      <c r="AO61" s="244"/>
      <c r="AP61" s="244"/>
      <c r="AQ61" s="244"/>
      <c r="AR61" s="244"/>
      <c r="AS61" s="244"/>
      <c r="AT61" s="244"/>
      <c r="AU61" s="244"/>
      <c r="AV61" s="245"/>
    </row>
    <row r="62" spans="1:48" ht="15" customHeight="1" x14ac:dyDescent="0.15">
      <c r="A62" s="195"/>
      <c r="B62" s="196"/>
      <c r="C62" s="196"/>
      <c r="D62" s="196"/>
      <c r="E62" s="196"/>
      <c r="F62" s="196"/>
      <c r="G62" s="196"/>
      <c r="H62" s="105"/>
      <c r="I62" s="243" t="s">
        <v>110</v>
      </c>
      <c r="J62" s="244"/>
      <c r="K62" s="244"/>
      <c r="L62" s="244"/>
      <c r="M62" s="244"/>
      <c r="N62" s="244"/>
      <c r="O62" s="244"/>
      <c r="P62" s="245"/>
      <c r="Q62" s="231">
        <v>140</v>
      </c>
      <c r="R62" s="232"/>
      <c r="S62" s="233"/>
      <c r="T62" s="231"/>
      <c r="U62" s="232"/>
      <c r="V62" s="233"/>
      <c r="W62" s="231">
        <f t="shared" si="2"/>
        <v>0</v>
      </c>
      <c r="X62" s="232"/>
      <c r="Y62" s="232"/>
      <c r="Z62" s="233"/>
      <c r="AA62" s="243"/>
      <c r="AB62" s="244"/>
      <c r="AC62" s="244"/>
      <c r="AD62" s="244"/>
      <c r="AE62" s="244"/>
      <c r="AF62" s="244"/>
      <c r="AG62" s="244"/>
      <c r="AH62" s="244"/>
      <c r="AI62" s="244"/>
      <c r="AJ62" s="244"/>
      <c r="AK62" s="244"/>
      <c r="AL62" s="244"/>
      <c r="AM62" s="244"/>
      <c r="AN62" s="244"/>
      <c r="AO62" s="244"/>
      <c r="AP62" s="244"/>
      <c r="AQ62" s="244"/>
      <c r="AR62" s="244"/>
      <c r="AS62" s="244"/>
      <c r="AT62" s="244"/>
      <c r="AU62" s="244"/>
      <c r="AV62" s="245"/>
    </row>
    <row r="63" spans="1:48" ht="15" customHeight="1" x14ac:dyDescent="0.15">
      <c r="A63" s="195"/>
      <c r="B63" s="196"/>
      <c r="C63" s="196"/>
      <c r="D63" s="196"/>
      <c r="E63" s="196"/>
      <c r="F63" s="196"/>
      <c r="G63" s="196"/>
      <c r="H63" s="105"/>
      <c r="I63" s="243" t="s">
        <v>112</v>
      </c>
      <c r="J63" s="244"/>
      <c r="K63" s="244"/>
      <c r="L63" s="244"/>
      <c r="M63" s="244"/>
      <c r="N63" s="244"/>
      <c r="O63" s="244"/>
      <c r="P63" s="245"/>
      <c r="Q63" s="231">
        <v>60</v>
      </c>
      <c r="R63" s="232"/>
      <c r="S63" s="233"/>
      <c r="T63" s="231"/>
      <c r="U63" s="232"/>
      <c r="V63" s="233"/>
      <c r="W63" s="231">
        <f t="shared" si="2"/>
        <v>0</v>
      </c>
      <c r="X63" s="232"/>
      <c r="Y63" s="232"/>
      <c r="Z63" s="233"/>
      <c r="AA63" s="243" t="s">
        <v>113</v>
      </c>
      <c r="AB63" s="244"/>
      <c r="AC63" s="244"/>
      <c r="AD63" s="244"/>
      <c r="AE63" s="244"/>
      <c r="AF63" s="244"/>
      <c r="AG63" s="244"/>
      <c r="AH63" s="244"/>
      <c r="AI63" s="244"/>
      <c r="AJ63" s="244"/>
      <c r="AK63" s="244"/>
      <c r="AL63" s="244"/>
      <c r="AM63" s="244"/>
      <c r="AN63" s="244"/>
      <c r="AO63" s="244"/>
      <c r="AP63" s="244"/>
      <c r="AQ63" s="244"/>
      <c r="AR63" s="244"/>
      <c r="AS63" s="244"/>
      <c r="AT63" s="244"/>
      <c r="AU63" s="244"/>
      <c r="AV63" s="245"/>
    </row>
    <row r="64" spans="1:48" ht="15" customHeight="1" x14ac:dyDescent="0.15">
      <c r="A64" s="195"/>
      <c r="B64" s="196"/>
      <c r="C64" s="196"/>
      <c r="D64" s="196"/>
      <c r="E64" s="196"/>
      <c r="F64" s="196"/>
      <c r="G64" s="196"/>
      <c r="H64" s="105"/>
      <c r="I64" s="243" t="s">
        <v>114</v>
      </c>
      <c r="J64" s="244"/>
      <c r="K64" s="244"/>
      <c r="L64" s="244"/>
      <c r="M64" s="244"/>
      <c r="N64" s="244"/>
      <c r="O64" s="244"/>
      <c r="P64" s="245"/>
      <c r="Q64" s="231">
        <v>610</v>
      </c>
      <c r="R64" s="232"/>
      <c r="S64" s="233"/>
      <c r="T64" s="231"/>
      <c r="U64" s="232"/>
      <c r="V64" s="233"/>
      <c r="W64" s="231">
        <f>Q64*T64</f>
        <v>0</v>
      </c>
      <c r="X64" s="232"/>
      <c r="Y64" s="232"/>
      <c r="Z64" s="233"/>
      <c r="AA64" s="243"/>
      <c r="AB64" s="244"/>
      <c r="AC64" s="244"/>
      <c r="AD64" s="244"/>
      <c r="AE64" s="244"/>
      <c r="AF64" s="244"/>
      <c r="AG64" s="244"/>
      <c r="AH64" s="244"/>
      <c r="AI64" s="244"/>
      <c r="AJ64" s="244"/>
      <c r="AK64" s="244"/>
      <c r="AL64" s="244"/>
      <c r="AM64" s="244"/>
      <c r="AN64" s="244"/>
      <c r="AO64" s="244"/>
      <c r="AP64" s="244"/>
      <c r="AQ64" s="244"/>
      <c r="AR64" s="244"/>
      <c r="AS64" s="244"/>
      <c r="AT64" s="244"/>
      <c r="AU64" s="244"/>
      <c r="AV64" s="245"/>
    </row>
    <row r="65" spans="1:48" ht="15" customHeight="1" x14ac:dyDescent="0.15">
      <c r="A65" s="195"/>
      <c r="B65" s="196"/>
      <c r="C65" s="196"/>
      <c r="D65" s="196"/>
      <c r="E65" s="196"/>
      <c r="F65" s="196"/>
      <c r="G65" s="196"/>
      <c r="H65" s="105"/>
      <c r="I65" s="243" t="s">
        <v>248</v>
      </c>
      <c r="J65" s="244"/>
      <c r="K65" s="244"/>
      <c r="L65" s="244"/>
      <c r="M65" s="244"/>
      <c r="N65" s="244"/>
      <c r="O65" s="244"/>
      <c r="P65" s="245"/>
      <c r="Q65" s="231">
        <v>420</v>
      </c>
      <c r="R65" s="232"/>
      <c r="S65" s="233"/>
      <c r="T65" s="231"/>
      <c r="U65" s="232"/>
      <c r="V65" s="233"/>
      <c r="W65" s="231">
        <f t="shared" si="2"/>
        <v>0</v>
      </c>
      <c r="X65" s="232"/>
      <c r="Y65" s="232"/>
      <c r="Z65" s="233"/>
      <c r="AA65" s="243" t="s">
        <v>281</v>
      </c>
      <c r="AB65" s="244"/>
      <c r="AC65" s="244"/>
      <c r="AD65" s="244"/>
      <c r="AE65" s="244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5"/>
    </row>
    <row r="66" spans="1:48" ht="15" customHeight="1" x14ac:dyDescent="0.15">
      <c r="A66" s="195"/>
      <c r="B66" s="196"/>
      <c r="C66" s="196"/>
      <c r="D66" s="196"/>
      <c r="E66" s="196"/>
      <c r="F66" s="196"/>
      <c r="G66" s="196"/>
      <c r="H66" s="105"/>
      <c r="I66" s="243" t="s">
        <v>105</v>
      </c>
      <c r="J66" s="244"/>
      <c r="K66" s="244"/>
      <c r="L66" s="244"/>
      <c r="M66" s="244"/>
      <c r="N66" s="244"/>
      <c r="O66" s="244"/>
      <c r="P66" s="245"/>
      <c r="Q66" s="231">
        <v>30</v>
      </c>
      <c r="R66" s="232"/>
      <c r="S66" s="233"/>
      <c r="T66" s="231"/>
      <c r="U66" s="232"/>
      <c r="V66" s="233"/>
      <c r="W66" s="231">
        <f>Q66*T66</f>
        <v>0</v>
      </c>
      <c r="X66" s="232"/>
      <c r="Y66" s="232"/>
      <c r="Z66" s="233"/>
      <c r="AA66" s="243" t="s">
        <v>236</v>
      </c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5"/>
    </row>
    <row r="67" spans="1:48" ht="15" customHeight="1" x14ac:dyDescent="0.15">
      <c r="A67" s="195"/>
      <c r="B67" s="196"/>
      <c r="C67" s="196"/>
      <c r="D67" s="196"/>
      <c r="E67" s="196"/>
      <c r="F67" s="196"/>
      <c r="G67" s="196"/>
      <c r="H67" s="105"/>
      <c r="I67" s="243" t="s">
        <v>151</v>
      </c>
      <c r="J67" s="244"/>
      <c r="K67" s="244"/>
      <c r="L67" s="244"/>
      <c r="M67" s="244"/>
      <c r="N67" s="244"/>
      <c r="O67" s="244"/>
      <c r="P67" s="245"/>
      <c r="Q67" s="231">
        <v>30</v>
      </c>
      <c r="R67" s="232"/>
      <c r="S67" s="233"/>
      <c r="T67" s="231"/>
      <c r="U67" s="232"/>
      <c r="V67" s="233"/>
      <c r="W67" s="231">
        <f>Q67*T67</f>
        <v>0</v>
      </c>
      <c r="X67" s="232"/>
      <c r="Y67" s="232"/>
      <c r="Z67" s="233"/>
      <c r="AA67" s="243" t="s">
        <v>111</v>
      </c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5"/>
    </row>
    <row r="68" spans="1:48" ht="15" customHeight="1" x14ac:dyDescent="0.15">
      <c r="A68" s="225" t="s">
        <v>56</v>
      </c>
      <c r="B68" s="226"/>
      <c r="C68" s="226"/>
      <c r="D68" s="226"/>
      <c r="E68" s="226"/>
      <c r="F68" s="226"/>
      <c r="G68" s="226"/>
      <c r="H68" s="226"/>
      <c r="I68" s="226"/>
      <c r="J68" s="226"/>
      <c r="K68" s="226"/>
      <c r="L68" s="226"/>
      <c r="M68" s="226"/>
      <c r="N68" s="226"/>
      <c r="O68" s="226"/>
      <c r="P68" s="226"/>
      <c r="Q68" s="226"/>
      <c r="R68" s="226"/>
      <c r="S68" s="227"/>
      <c r="T68" s="228">
        <f>SUM(W22:Z67)</f>
        <v>0</v>
      </c>
      <c r="U68" s="229"/>
      <c r="V68" s="229"/>
      <c r="W68" s="229"/>
      <c r="X68" s="229"/>
      <c r="Y68" s="229"/>
      <c r="Z68" s="230"/>
      <c r="AA68" s="165"/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7"/>
    </row>
    <row r="69" spans="1:48" s="97" customFormat="1" ht="15" customHeight="1" x14ac:dyDescent="0.15">
      <c r="A69" s="234" t="s">
        <v>249</v>
      </c>
      <c r="B69" s="235"/>
      <c r="C69" s="235"/>
      <c r="D69" s="235"/>
      <c r="E69" s="235"/>
      <c r="F69" s="235"/>
      <c r="G69" s="236"/>
      <c r="H69" s="219" t="s">
        <v>115</v>
      </c>
      <c r="I69" s="216" t="s">
        <v>152</v>
      </c>
      <c r="J69" s="217"/>
      <c r="K69" s="217"/>
      <c r="L69" s="217"/>
      <c r="M69" s="217"/>
      <c r="N69" s="217"/>
      <c r="O69" s="217"/>
      <c r="P69" s="218"/>
      <c r="Q69" s="156">
        <v>600</v>
      </c>
      <c r="R69" s="157"/>
      <c r="S69" s="158"/>
      <c r="T69" s="156"/>
      <c r="U69" s="157"/>
      <c r="V69" s="158"/>
      <c r="W69" s="156">
        <f t="shared" ref="W69:W78" si="3">Q69*T69</f>
        <v>0</v>
      </c>
      <c r="X69" s="157"/>
      <c r="Y69" s="157"/>
      <c r="Z69" s="158"/>
      <c r="AA69" s="216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  <c r="AV69" s="218"/>
    </row>
    <row r="70" spans="1:48" s="97" customFormat="1" ht="15" customHeight="1" x14ac:dyDescent="0.15">
      <c r="A70" s="237" t="s">
        <v>250</v>
      </c>
      <c r="B70" s="238"/>
      <c r="C70" s="238"/>
      <c r="D70" s="238"/>
      <c r="E70" s="238"/>
      <c r="F70" s="238"/>
      <c r="G70" s="239"/>
      <c r="H70" s="220"/>
      <c r="I70" s="216" t="s">
        <v>153</v>
      </c>
      <c r="J70" s="217"/>
      <c r="K70" s="217"/>
      <c r="L70" s="217"/>
      <c r="M70" s="217"/>
      <c r="N70" s="217"/>
      <c r="O70" s="217"/>
      <c r="P70" s="218"/>
      <c r="Q70" s="156">
        <v>570</v>
      </c>
      <c r="R70" s="157"/>
      <c r="S70" s="158"/>
      <c r="T70" s="156"/>
      <c r="U70" s="157"/>
      <c r="V70" s="158"/>
      <c r="W70" s="156">
        <f t="shared" si="3"/>
        <v>0</v>
      </c>
      <c r="X70" s="157"/>
      <c r="Y70" s="157"/>
      <c r="Z70" s="158"/>
      <c r="AA70" s="216"/>
      <c r="AB70" s="217"/>
      <c r="AC70" s="217"/>
      <c r="AD70" s="217"/>
      <c r="AE70" s="217"/>
      <c r="AF70" s="217"/>
      <c r="AG70" s="217"/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8"/>
    </row>
    <row r="71" spans="1:48" s="97" customFormat="1" ht="15" customHeight="1" x14ac:dyDescent="0.15">
      <c r="A71" s="237"/>
      <c r="B71" s="238"/>
      <c r="C71" s="238"/>
      <c r="D71" s="238"/>
      <c r="E71" s="238"/>
      <c r="F71" s="238"/>
      <c r="G71" s="239"/>
      <c r="H71" s="221"/>
      <c r="I71" s="216" t="s">
        <v>154</v>
      </c>
      <c r="J71" s="217"/>
      <c r="K71" s="217"/>
      <c r="L71" s="217"/>
      <c r="M71" s="217"/>
      <c r="N71" s="217"/>
      <c r="O71" s="217"/>
      <c r="P71" s="218"/>
      <c r="Q71" s="156">
        <v>440</v>
      </c>
      <c r="R71" s="157"/>
      <c r="S71" s="158"/>
      <c r="T71" s="156"/>
      <c r="U71" s="157"/>
      <c r="V71" s="158"/>
      <c r="W71" s="156">
        <f t="shared" si="3"/>
        <v>0</v>
      </c>
      <c r="X71" s="157"/>
      <c r="Y71" s="157"/>
      <c r="Z71" s="158"/>
      <c r="AA71" s="216"/>
      <c r="AB71" s="217"/>
      <c r="AC71" s="217"/>
      <c r="AD71" s="217"/>
      <c r="AE71" s="217"/>
      <c r="AF71" s="217"/>
      <c r="AG71" s="217"/>
      <c r="AH71" s="217"/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8"/>
    </row>
    <row r="72" spans="1:48" s="97" customFormat="1" ht="15" customHeight="1" x14ac:dyDescent="0.15">
      <c r="A72" s="237"/>
      <c r="B72" s="238"/>
      <c r="C72" s="238"/>
      <c r="D72" s="238"/>
      <c r="E72" s="238"/>
      <c r="F72" s="238"/>
      <c r="G72" s="239"/>
      <c r="H72" s="219" t="s">
        <v>116</v>
      </c>
      <c r="I72" s="216" t="s">
        <v>152</v>
      </c>
      <c r="J72" s="217"/>
      <c r="K72" s="217"/>
      <c r="L72" s="217"/>
      <c r="M72" s="217"/>
      <c r="N72" s="217"/>
      <c r="O72" s="217"/>
      <c r="P72" s="218"/>
      <c r="Q72" s="156">
        <v>730</v>
      </c>
      <c r="R72" s="157"/>
      <c r="S72" s="158"/>
      <c r="T72" s="156"/>
      <c r="U72" s="157"/>
      <c r="V72" s="158"/>
      <c r="W72" s="156">
        <f t="shared" si="3"/>
        <v>0</v>
      </c>
      <c r="X72" s="157"/>
      <c r="Y72" s="157"/>
      <c r="Z72" s="158"/>
      <c r="AA72" s="240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2"/>
    </row>
    <row r="73" spans="1:48" s="97" customFormat="1" ht="15" customHeight="1" x14ac:dyDescent="0.15">
      <c r="A73" s="212"/>
      <c r="B73" s="213"/>
      <c r="C73" s="213"/>
      <c r="D73" s="213"/>
      <c r="E73" s="213"/>
      <c r="F73" s="213"/>
      <c r="G73" s="214"/>
      <c r="H73" s="220"/>
      <c r="I73" s="216" t="s">
        <v>153</v>
      </c>
      <c r="J73" s="217"/>
      <c r="K73" s="217"/>
      <c r="L73" s="217"/>
      <c r="M73" s="217"/>
      <c r="N73" s="217"/>
      <c r="O73" s="217"/>
      <c r="P73" s="218"/>
      <c r="Q73" s="156">
        <v>700</v>
      </c>
      <c r="R73" s="157"/>
      <c r="S73" s="158"/>
      <c r="T73" s="156"/>
      <c r="U73" s="157"/>
      <c r="V73" s="158"/>
      <c r="W73" s="156">
        <f t="shared" si="3"/>
        <v>0</v>
      </c>
      <c r="X73" s="157"/>
      <c r="Y73" s="157"/>
      <c r="Z73" s="158"/>
      <c r="AA73" s="216"/>
      <c r="AB73" s="217"/>
      <c r="AC73" s="217"/>
      <c r="AD73" s="217"/>
      <c r="AE73" s="217"/>
      <c r="AF73" s="217"/>
      <c r="AG73" s="217"/>
      <c r="AH73" s="217"/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  <c r="AV73" s="218"/>
    </row>
    <row r="74" spans="1:48" s="97" customFormat="1" ht="15" customHeight="1" x14ac:dyDescent="0.15">
      <c r="A74" s="212"/>
      <c r="B74" s="213"/>
      <c r="C74" s="213"/>
      <c r="D74" s="213"/>
      <c r="E74" s="213"/>
      <c r="F74" s="213"/>
      <c r="G74" s="214"/>
      <c r="H74" s="221"/>
      <c r="I74" s="216" t="s">
        <v>154</v>
      </c>
      <c r="J74" s="217"/>
      <c r="K74" s="217"/>
      <c r="L74" s="217"/>
      <c r="M74" s="217"/>
      <c r="N74" s="217"/>
      <c r="O74" s="217"/>
      <c r="P74" s="218"/>
      <c r="Q74" s="156">
        <v>520</v>
      </c>
      <c r="R74" s="157"/>
      <c r="S74" s="158"/>
      <c r="T74" s="156"/>
      <c r="U74" s="157"/>
      <c r="V74" s="158"/>
      <c r="W74" s="156">
        <f t="shared" si="3"/>
        <v>0</v>
      </c>
      <c r="X74" s="157"/>
      <c r="Y74" s="157"/>
      <c r="Z74" s="158"/>
      <c r="AA74" s="216"/>
      <c r="AB74" s="217"/>
      <c r="AC74" s="217"/>
      <c r="AD74" s="217"/>
      <c r="AE74" s="217"/>
      <c r="AF74" s="217"/>
      <c r="AG74" s="217"/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  <c r="AV74" s="218"/>
    </row>
    <row r="75" spans="1:48" s="97" customFormat="1" ht="15" customHeight="1" x14ac:dyDescent="0.15">
      <c r="A75" s="212"/>
      <c r="B75" s="213"/>
      <c r="C75" s="213"/>
      <c r="D75" s="213"/>
      <c r="E75" s="213"/>
      <c r="F75" s="213"/>
      <c r="G75" s="214"/>
      <c r="H75" s="219" t="s">
        <v>117</v>
      </c>
      <c r="I75" s="216" t="s">
        <v>155</v>
      </c>
      <c r="J75" s="217"/>
      <c r="K75" s="217"/>
      <c r="L75" s="217"/>
      <c r="M75" s="217"/>
      <c r="N75" s="217"/>
      <c r="O75" s="217"/>
      <c r="P75" s="218"/>
      <c r="Q75" s="156">
        <v>820</v>
      </c>
      <c r="R75" s="157"/>
      <c r="S75" s="158"/>
      <c r="T75" s="156"/>
      <c r="U75" s="157"/>
      <c r="V75" s="158"/>
      <c r="W75" s="156">
        <f t="shared" si="3"/>
        <v>0</v>
      </c>
      <c r="X75" s="157"/>
      <c r="Y75" s="157"/>
      <c r="Z75" s="158"/>
      <c r="AA75" s="216"/>
      <c r="AB75" s="217"/>
      <c r="AC75" s="217"/>
      <c r="AD75" s="217"/>
      <c r="AE75" s="217"/>
      <c r="AF75" s="217"/>
      <c r="AG75" s="217"/>
      <c r="AH75" s="217"/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  <c r="AV75" s="218"/>
    </row>
    <row r="76" spans="1:48" s="97" customFormat="1" ht="15" customHeight="1" x14ac:dyDescent="0.15">
      <c r="A76" s="212"/>
      <c r="B76" s="213"/>
      <c r="C76" s="213"/>
      <c r="D76" s="213"/>
      <c r="E76" s="213"/>
      <c r="F76" s="213"/>
      <c r="G76" s="214"/>
      <c r="H76" s="220"/>
      <c r="I76" s="216" t="s">
        <v>156</v>
      </c>
      <c r="J76" s="217"/>
      <c r="K76" s="217"/>
      <c r="L76" s="217"/>
      <c r="M76" s="217"/>
      <c r="N76" s="217"/>
      <c r="O76" s="217"/>
      <c r="P76" s="218"/>
      <c r="Q76" s="156">
        <v>770</v>
      </c>
      <c r="R76" s="157"/>
      <c r="S76" s="158"/>
      <c r="T76" s="156"/>
      <c r="U76" s="157"/>
      <c r="V76" s="158"/>
      <c r="W76" s="156">
        <f t="shared" si="3"/>
        <v>0</v>
      </c>
      <c r="X76" s="157"/>
      <c r="Y76" s="157"/>
      <c r="Z76" s="158"/>
      <c r="AA76" s="216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  <c r="AV76" s="218"/>
    </row>
    <row r="77" spans="1:48" s="97" customFormat="1" ht="15" customHeight="1" x14ac:dyDescent="0.15">
      <c r="A77" s="222"/>
      <c r="B77" s="223"/>
      <c r="C77" s="223"/>
      <c r="D77" s="223"/>
      <c r="E77" s="223"/>
      <c r="F77" s="223"/>
      <c r="G77" s="224"/>
      <c r="H77" s="221"/>
      <c r="I77" s="216" t="s">
        <v>157</v>
      </c>
      <c r="J77" s="217"/>
      <c r="K77" s="217"/>
      <c r="L77" s="217"/>
      <c r="M77" s="217"/>
      <c r="N77" s="217"/>
      <c r="O77" s="217"/>
      <c r="P77" s="218"/>
      <c r="Q77" s="156">
        <v>560</v>
      </c>
      <c r="R77" s="157"/>
      <c r="S77" s="158"/>
      <c r="T77" s="156"/>
      <c r="U77" s="157"/>
      <c r="V77" s="158"/>
      <c r="W77" s="156">
        <f t="shared" si="3"/>
        <v>0</v>
      </c>
      <c r="X77" s="157"/>
      <c r="Y77" s="157"/>
      <c r="Z77" s="158"/>
      <c r="AA77" s="216"/>
      <c r="AB77" s="217"/>
      <c r="AC77" s="217"/>
      <c r="AD77" s="217"/>
      <c r="AE77" s="217"/>
      <c r="AF77" s="217"/>
      <c r="AG77" s="217"/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  <c r="AV77" s="218"/>
    </row>
    <row r="78" spans="1:48" ht="15" customHeight="1" x14ac:dyDescent="0.15">
      <c r="A78" s="159" t="s">
        <v>158</v>
      </c>
      <c r="B78" s="160"/>
      <c r="C78" s="160"/>
      <c r="D78" s="160"/>
      <c r="E78" s="160"/>
      <c r="F78" s="160"/>
      <c r="G78" s="160"/>
      <c r="H78" s="161"/>
      <c r="I78" s="159" t="s">
        <v>159</v>
      </c>
      <c r="J78" s="160"/>
      <c r="K78" s="160"/>
      <c r="L78" s="160"/>
      <c r="M78" s="160"/>
      <c r="N78" s="160"/>
      <c r="O78" s="160"/>
      <c r="P78" s="161"/>
      <c r="Q78" s="188">
        <v>2000</v>
      </c>
      <c r="R78" s="189"/>
      <c r="S78" s="190"/>
      <c r="T78" s="188"/>
      <c r="U78" s="189"/>
      <c r="V78" s="190"/>
      <c r="W78" s="188">
        <f t="shared" si="3"/>
        <v>0</v>
      </c>
      <c r="X78" s="189"/>
      <c r="Y78" s="189"/>
      <c r="Z78" s="190"/>
      <c r="AA78" s="159" t="s">
        <v>160</v>
      </c>
      <c r="AB78" s="160"/>
      <c r="AC78" s="160"/>
      <c r="AD78" s="160"/>
      <c r="AE78" s="160"/>
      <c r="AF78" s="160"/>
      <c r="AG78" s="160"/>
      <c r="AH78" s="160"/>
      <c r="AI78" s="160"/>
      <c r="AJ78" s="160"/>
      <c r="AK78" s="160"/>
      <c r="AL78" s="160"/>
      <c r="AM78" s="160"/>
      <c r="AN78" s="160"/>
      <c r="AO78" s="160"/>
      <c r="AP78" s="160"/>
      <c r="AQ78" s="160"/>
      <c r="AR78" s="160"/>
      <c r="AS78" s="160"/>
      <c r="AT78" s="160"/>
      <c r="AU78" s="160"/>
      <c r="AV78" s="161"/>
    </row>
    <row r="79" spans="1:48" ht="15" customHeight="1" x14ac:dyDescent="0.15">
      <c r="A79" s="200" t="s">
        <v>161</v>
      </c>
      <c r="B79" s="201"/>
      <c r="C79" s="201"/>
      <c r="D79" s="201"/>
      <c r="E79" s="201"/>
      <c r="F79" s="201"/>
      <c r="G79" s="201"/>
      <c r="H79" s="202"/>
      <c r="I79" s="183"/>
      <c r="J79" s="184"/>
      <c r="K79" s="184"/>
      <c r="L79" s="184"/>
      <c r="M79" s="184"/>
      <c r="N79" s="184"/>
      <c r="O79" s="184"/>
      <c r="P79" s="194"/>
      <c r="Q79" s="191"/>
      <c r="R79" s="192"/>
      <c r="S79" s="193"/>
      <c r="T79" s="191"/>
      <c r="U79" s="192"/>
      <c r="V79" s="193"/>
      <c r="W79" s="191"/>
      <c r="X79" s="192"/>
      <c r="Y79" s="192"/>
      <c r="Z79" s="193"/>
      <c r="AA79" s="183" t="s">
        <v>162</v>
      </c>
      <c r="AB79" s="184"/>
      <c r="AC79" s="184"/>
      <c r="AD79" s="184"/>
      <c r="AE79" s="184"/>
      <c r="AF79" s="184"/>
      <c r="AG79" s="184"/>
      <c r="AH79" s="184"/>
      <c r="AI79" s="184"/>
      <c r="AJ79" s="184"/>
      <c r="AK79" s="184"/>
      <c r="AL79" s="184"/>
      <c r="AM79" s="184"/>
      <c r="AN79" s="184"/>
      <c r="AO79" s="184"/>
      <c r="AP79" s="184"/>
      <c r="AQ79" s="184"/>
      <c r="AR79" s="184"/>
      <c r="AS79" s="184"/>
      <c r="AT79" s="184"/>
      <c r="AU79" s="184"/>
      <c r="AV79" s="194"/>
    </row>
    <row r="80" spans="1:48" ht="15" customHeight="1" x14ac:dyDescent="0.15">
      <c r="A80" s="215" t="s">
        <v>163</v>
      </c>
      <c r="B80" s="201"/>
      <c r="C80" s="201"/>
      <c r="D80" s="201"/>
      <c r="E80" s="201"/>
      <c r="F80" s="201"/>
      <c r="G80" s="201"/>
      <c r="H80" s="202"/>
      <c r="I80" s="162" t="s">
        <v>164</v>
      </c>
      <c r="J80" s="163"/>
      <c r="K80" s="163"/>
      <c r="L80" s="163"/>
      <c r="M80" s="163"/>
      <c r="N80" s="163"/>
      <c r="O80" s="163"/>
      <c r="P80" s="164"/>
      <c r="Q80" s="144">
        <v>2500</v>
      </c>
      <c r="R80" s="145"/>
      <c r="S80" s="146"/>
      <c r="T80" s="144"/>
      <c r="U80" s="145"/>
      <c r="V80" s="146"/>
      <c r="W80" s="144">
        <f t="shared" ref="W80:W88" si="4">Q80*T80</f>
        <v>0</v>
      </c>
      <c r="X80" s="145"/>
      <c r="Y80" s="145"/>
      <c r="Z80" s="146"/>
      <c r="AA80" s="162" t="s">
        <v>165</v>
      </c>
      <c r="AB80" s="163"/>
      <c r="AC80" s="163"/>
      <c r="AD80" s="163"/>
      <c r="AE80" s="163"/>
      <c r="AF80" s="163"/>
      <c r="AG80" s="163"/>
      <c r="AH80" s="163"/>
      <c r="AI80" s="163"/>
      <c r="AJ80" s="163"/>
      <c r="AK80" s="163"/>
      <c r="AL80" s="163"/>
      <c r="AM80" s="163"/>
      <c r="AN80" s="163"/>
      <c r="AO80" s="163"/>
      <c r="AP80" s="163"/>
      <c r="AQ80" s="163"/>
      <c r="AR80" s="163"/>
      <c r="AS80" s="163"/>
      <c r="AT80" s="163"/>
      <c r="AU80" s="163"/>
      <c r="AV80" s="164"/>
    </row>
    <row r="81" spans="1:48" ht="15" customHeight="1" x14ac:dyDescent="0.15">
      <c r="A81" s="209"/>
      <c r="B81" s="210"/>
      <c r="C81" s="210"/>
      <c r="D81" s="210"/>
      <c r="E81" s="210"/>
      <c r="F81" s="210"/>
      <c r="G81" s="210"/>
      <c r="H81" s="211"/>
      <c r="I81" s="162" t="s">
        <v>166</v>
      </c>
      <c r="J81" s="163"/>
      <c r="K81" s="163"/>
      <c r="L81" s="163"/>
      <c r="M81" s="163"/>
      <c r="N81" s="163"/>
      <c r="O81" s="163"/>
      <c r="P81" s="164"/>
      <c r="Q81" s="144">
        <v>3000</v>
      </c>
      <c r="R81" s="145"/>
      <c r="S81" s="146"/>
      <c r="T81" s="144"/>
      <c r="U81" s="145"/>
      <c r="V81" s="146"/>
      <c r="W81" s="144">
        <f t="shared" si="4"/>
        <v>0</v>
      </c>
      <c r="X81" s="145"/>
      <c r="Y81" s="145"/>
      <c r="Z81" s="146"/>
      <c r="AA81" s="162" t="s">
        <v>118</v>
      </c>
      <c r="AB81" s="163"/>
      <c r="AC81" s="163"/>
      <c r="AD81" s="163"/>
      <c r="AE81" s="163"/>
      <c r="AF81" s="163"/>
      <c r="AG81" s="163"/>
      <c r="AH81" s="163"/>
      <c r="AI81" s="163"/>
      <c r="AJ81" s="163"/>
      <c r="AK81" s="163"/>
      <c r="AL81" s="163"/>
      <c r="AM81" s="163"/>
      <c r="AN81" s="163"/>
      <c r="AO81" s="163"/>
      <c r="AP81" s="163"/>
      <c r="AQ81" s="163"/>
      <c r="AR81" s="163"/>
      <c r="AS81" s="163"/>
      <c r="AT81" s="163"/>
      <c r="AU81" s="163"/>
      <c r="AV81" s="164"/>
    </row>
    <row r="82" spans="1:48" ht="15" customHeight="1" x14ac:dyDescent="0.15">
      <c r="A82" s="180" t="s">
        <v>119</v>
      </c>
      <c r="B82" s="181"/>
      <c r="C82" s="181"/>
      <c r="D82" s="181"/>
      <c r="E82" s="181"/>
      <c r="F82" s="181"/>
      <c r="G82" s="182"/>
      <c r="H82" s="206" t="s">
        <v>115</v>
      </c>
      <c r="I82" s="153" t="s">
        <v>167</v>
      </c>
      <c r="J82" s="154"/>
      <c r="K82" s="154"/>
      <c r="L82" s="154"/>
      <c r="M82" s="154"/>
      <c r="N82" s="154"/>
      <c r="O82" s="154"/>
      <c r="P82" s="155"/>
      <c r="Q82" s="156">
        <v>450</v>
      </c>
      <c r="R82" s="157"/>
      <c r="S82" s="158"/>
      <c r="T82" s="156"/>
      <c r="U82" s="157"/>
      <c r="V82" s="158"/>
      <c r="W82" s="156">
        <f t="shared" si="4"/>
        <v>0</v>
      </c>
      <c r="X82" s="157"/>
      <c r="Y82" s="157"/>
      <c r="Z82" s="158"/>
      <c r="AA82" s="153" t="s">
        <v>286</v>
      </c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5"/>
    </row>
    <row r="83" spans="1:48" ht="15" customHeight="1" x14ac:dyDescent="0.15">
      <c r="A83" s="185" t="s">
        <v>297</v>
      </c>
      <c r="B83" s="186"/>
      <c r="C83" s="186"/>
      <c r="D83" s="186"/>
      <c r="E83" s="186"/>
      <c r="F83" s="186"/>
      <c r="G83" s="187"/>
      <c r="H83" s="207"/>
      <c r="I83" s="153" t="s">
        <v>168</v>
      </c>
      <c r="J83" s="154"/>
      <c r="K83" s="154"/>
      <c r="L83" s="154"/>
      <c r="M83" s="154"/>
      <c r="N83" s="154"/>
      <c r="O83" s="154"/>
      <c r="P83" s="155"/>
      <c r="Q83" s="156">
        <v>450</v>
      </c>
      <c r="R83" s="157"/>
      <c r="S83" s="158"/>
      <c r="T83" s="156"/>
      <c r="U83" s="157"/>
      <c r="V83" s="158"/>
      <c r="W83" s="156">
        <f t="shared" si="4"/>
        <v>0</v>
      </c>
      <c r="X83" s="157"/>
      <c r="Y83" s="157"/>
      <c r="Z83" s="158"/>
      <c r="AA83" s="153" t="s">
        <v>287</v>
      </c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5"/>
    </row>
    <row r="84" spans="1:48" ht="15" customHeight="1" x14ac:dyDescent="0.15">
      <c r="A84" s="185" t="s">
        <v>298</v>
      </c>
      <c r="B84" s="186"/>
      <c r="C84" s="186"/>
      <c r="D84" s="186"/>
      <c r="E84" s="186"/>
      <c r="F84" s="186"/>
      <c r="G84" s="187"/>
      <c r="H84" s="206" t="s">
        <v>300</v>
      </c>
      <c r="I84" s="153" t="s">
        <v>256</v>
      </c>
      <c r="J84" s="154"/>
      <c r="K84" s="154"/>
      <c r="L84" s="154"/>
      <c r="M84" s="154"/>
      <c r="N84" s="154"/>
      <c r="O84" s="154"/>
      <c r="P84" s="155"/>
      <c r="Q84" s="156">
        <v>500</v>
      </c>
      <c r="R84" s="157"/>
      <c r="S84" s="158"/>
      <c r="T84" s="156"/>
      <c r="U84" s="157"/>
      <c r="V84" s="158"/>
      <c r="W84" s="156">
        <f t="shared" si="4"/>
        <v>0</v>
      </c>
      <c r="X84" s="157"/>
      <c r="Y84" s="157"/>
      <c r="Z84" s="158"/>
      <c r="AA84" s="153" t="s">
        <v>288</v>
      </c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5"/>
    </row>
    <row r="85" spans="1:48" ht="15" customHeight="1" x14ac:dyDescent="0.15">
      <c r="A85" s="185" t="s">
        <v>276</v>
      </c>
      <c r="B85" s="186"/>
      <c r="C85" s="186"/>
      <c r="D85" s="186"/>
      <c r="E85" s="186"/>
      <c r="F85" s="186"/>
      <c r="G85" s="187"/>
      <c r="H85" s="207"/>
      <c r="I85" s="153" t="s">
        <v>284</v>
      </c>
      <c r="J85" s="154"/>
      <c r="K85" s="154"/>
      <c r="L85" s="154"/>
      <c r="M85" s="154"/>
      <c r="N85" s="154"/>
      <c r="O85" s="154"/>
      <c r="P85" s="155"/>
      <c r="Q85" s="156">
        <v>600</v>
      </c>
      <c r="R85" s="157"/>
      <c r="S85" s="158"/>
      <c r="T85" s="156"/>
      <c r="U85" s="157"/>
      <c r="V85" s="158"/>
      <c r="W85" s="156">
        <f t="shared" si="4"/>
        <v>0</v>
      </c>
      <c r="X85" s="157"/>
      <c r="Y85" s="157"/>
      <c r="Z85" s="158"/>
      <c r="AA85" s="153" t="s">
        <v>289</v>
      </c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5"/>
    </row>
    <row r="86" spans="1:48" ht="15" customHeight="1" x14ac:dyDescent="0.15">
      <c r="A86" s="185" t="s">
        <v>277</v>
      </c>
      <c r="B86" s="186"/>
      <c r="C86" s="186"/>
      <c r="D86" s="186"/>
      <c r="E86" s="186"/>
      <c r="F86" s="186"/>
      <c r="G86" s="187"/>
      <c r="H86" s="207"/>
      <c r="I86" s="153" t="s">
        <v>296</v>
      </c>
      <c r="J86" s="154"/>
      <c r="K86" s="154"/>
      <c r="L86" s="154"/>
      <c r="M86" s="154"/>
      <c r="N86" s="154"/>
      <c r="O86" s="154"/>
      <c r="P86" s="155"/>
      <c r="Q86" s="156">
        <v>600</v>
      </c>
      <c r="R86" s="157"/>
      <c r="S86" s="158"/>
      <c r="T86" s="156"/>
      <c r="U86" s="157"/>
      <c r="V86" s="158"/>
      <c r="W86" s="156">
        <f t="shared" si="4"/>
        <v>0</v>
      </c>
      <c r="X86" s="157"/>
      <c r="Y86" s="157"/>
      <c r="Z86" s="158"/>
      <c r="AA86" s="153" t="s">
        <v>290</v>
      </c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5"/>
    </row>
    <row r="87" spans="1:48" ht="29.45" customHeight="1" x14ac:dyDescent="0.15">
      <c r="A87" s="203" t="s">
        <v>299</v>
      </c>
      <c r="B87" s="204"/>
      <c r="C87" s="204"/>
      <c r="D87" s="204"/>
      <c r="E87" s="204"/>
      <c r="F87" s="204"/>
      <c r="G87" s="205"/>
      <c r="H87" s="208"/>
      <c r="I87" s="153" t="s">
        <v>169</v>
      </c>
      <c r="J87" s="154"/>
      <c r="K87" s="154"/>
      <c r="L87" s="154"/>
      <c r="M87" s="154"/>
      <c r="N87" s="154"/>
      <c r="O87" s="154"/>
      <c r="P87" s="155"/>
      <c r="Q87" s="156">
        <v>500</v>
      </c>
      <c r="R87" s="157"/>
      <c r="S87" s="158"/>
      <c r="T87" s="156"/>
      <c r="U87" s="157"/>
      <c r="V87" s="158"/>
      <c r="W87" s="156">
        <f t="shared" si="4"/>
        <v>0</v>
      </c>
      <c r="X87" s="157"/>
      <c r="Y87" s="157"/>
      <c r="Z87" s="158"/>
      <c r="AA87" s="153" t="s">
        <v>278</v>
      </c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5"/>
    </row>
    <row r="88" spans="1:48" ht="15" customHeight="1" x14ac:dyDescent="0.15">
      <c r="A88" s="159" t="s">
        <v>120</v>
      </c>
      <c r="B88" s="160"/>
      <c r="C88" s="160"/>
      <c r="D88" s="160"/>
      <c r="E88" s="160"/>
      <c r="F88" s="160"/>
      <c r="G88" s="161"/>
      <c r="H88" s="198" t="s">
        <v>221</v>
      </c>
      <c r="I88" s="159" t="s">
        <v>121</v>
      </c>
      <c r="J88" s="160"/>
      <c r="K88" s="160"/>
      <c r="L88" s="160"/>
      <c r="M88" s="160"/>
      <c r="N88" s="160"/>
      <c r="O88" s="160"/>
      <c r="P88" s="161"/>
      <c r="Q88" s="188">
        <v>3520</v>
      </c>
      <c r="R88" s="189"/>
      <c r="S88" s="190"/>
      <c r="T88" s="188"/>
      <c r="U88" s="189"/>
      <c r="V88" s="190"/>
      <c r="W88" s="188">
        <f t="shared" si="4"/>
        <v>0</v>
      </c>
      <c r="X88" s="189"/>
      <c r="Y88" s="189"/>
      <c r="Z88" s="190"/>
      <c r="AA88" s="159" t="s">
        <v>170</v>
      </c>
      <c r="AB88" s="160"/>
      <c r="AC88" s="160"/>
      <c r="AD88" s="160"/>
      <c r="AE88" s="160"/>
      <c r="AF88" s="160"/>
      <c r="AG88" s="160"/>
      <c r="AH88" s="160"/>
      <c r="AI88" s="160"/>
      <c r="AJ88" s="160"/>
      <c r="AK88" s="160"/>
      <c r="AL88" s="160"/>
      <c r="AM88" s="160"/>
      <c r="AN88" s="160"/>
      <c r="AO88" s="160"/>
      <c r="AP88" s="160"/>
      <c r="AQ88" s="160"/>
      <c r="AR88" s="160"/>
      <c r="AS88" s="160"/>
      <c r="AT88" s="160"/>
      <c r="AU88" s="160"/>
      <c r="AV88" s="161"/>
    </row>
    <row r="89" spans="1:48" ht="15" customHeight="1" x14ac:dyDescent="0.15">
      <c r="A89" s="200" t="s">
        <v>122</v>
      </c>
      <c r="B89" s="201"/>
      <c r="C89" s="201"/>
      <c r="D89" s="201"/>
      <c r="E89" s="201"/>
      <c r="F89" s="201"/>
      <c r="G89" s="202"/>
      <c r="H89" s="199"/>
      <c r="I89" s="183"/>
      <c r="J89" s="184"/>
      <c r="K89" s="184"/>
      <c r="L89" s="184"/>
      <c r="M89" s="184"/>
      <c r="N89" s="184"/>
      <c r="O89" s="184"/>
      <c r="P89" s="194"/>
      <c r="Q89" s="191"/>
      <c r="R89" s="192"/>
      <c r="S89" s="193"/>
      <c r="T89" s="191"/>
      <c r="U89" s="192"/>
      <c r="V89" s="193"/>
      <c r="W89" s="191"/>
      <c r="X89" s="192"/>
      <c r="Y89" s="192"/>
      <c r="Z89" s="193"/>
      <c r="AA89" s="183" t="s">
        <v>171</v>
      </c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4"/>
      <c r="AQ89" s="184"/>
      <c r="AR89" s="184"/>
      <c r="AS89" s="184"/>
      <c r="AT89" s="184"/>
      <c r="AU89" s="184"/>
      <c r="AV89" s="194"/>
    </row>
    <row r="90" spans="1:48" ht="15" customHeight="1" x14ac:dyDescent="0.15">
      <c r="A90" s="200" t="s">
        <v>123</v>
      </c>
      <c r="B90" s="201"/>
      <c r="C90" s="201"/>
      <c r="D90" s="201"/>
      <c r="E90" s="201"/>
      <c r="F90" s="201"/>
      <c r="G90" s="202"/>
      <c r="H90" s="198" t="s">
        <v>220</v>
      </c>
      <c r="I90" s="159" t="s">
        <v>124</v>
      </c>
      <c r="J90" s="160"/>
      <c r="K90" s="160"/>
      <c r="L90" s="160"/>
      <c r="M90" s="160"/>
      <c r="N90" s="160"/>
      <c r="O90" s="160"/>
      <c r="P90" s="161"/>
      <c r="Q90" s="188">
        <v>3520</v>
      </c>
      <c r="R90" s="189"/>
      <c r="S90" s="190"/>
      <c r="T90" s="188"/>
      <c r="U90" s="189"/>
      <c r="V90" s="190"/>
      <c r="W90" s="188">
        <f>Q90*T90</f>
        <v>0</v>
      </c>
      <c r="X90" s="189"/>
      <c r="Y90" s="189"/>
      <c r="Z90" s="190"/>
      <c r="AA90" s="159" t="s">
        <v>172</v>
      </c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60"/>
      <c r="AM90" s="160"/>
      <c r="AN90" s="160"/>
      <c r="AO90" s="160"/>
      <c r="AP90" s="160"/>
      <c r="AQ90" s="160"/>
      <c r="AR90" s="160"/>
      <c r="AS90" s="160"/>
      <c r="AT90" s="160"/>
      <c r="AU90" s="160"/>
      <c r="AV90" s="161"/>
    </row>
    <row r="91" spans="1:48" ht="15" customHeight="1" x14ac:dyDescent="0.15">
      <c r="A91" s="200"/>
      <c r="B91" s="201"/>
      <c r="C91" s="201"/>
      <c r="D91" s="201"/>
      <c r="E91" s="201"/>
      <c r="F91" s="201"/>
      <c r="G91" s="202"/>
      <c r="H91" s="199"/>
      <c r="I91" s="183"/>
      <c r="J91" s="184"/>
      <c r="K91" s="184"/>
      <c r="L91" s="184"/>
      <c r="M91" s="184"/>
      <c r="N91" s="184"/>
      <c r="O91" s="184"/>
      <c r="P91" s="194"/>
      <c r="Q91" s="191"/>
      <c r="R91" s="192"/>
      <c r="S91" s="193"/>
      <c r="T91" s="191"/>
      <c r="U91" s="192"/>
      <c r="V91" s="193"/>
      <c r="W91" s="191"/>
      <c r="X91" s="192"/>
      <c r="Y91" s="192"/>
      <c r="Z91" s="193"/>
      <c r="AA91" s="183" t="s">
        <v>173</v>
      </c>
      <c r="AB91" s="184"/>
      <c r="AC91" s="184"/>
      <c r="AD91" s="184"/>
      <c r="AE91" s="184"/>
      <c r="AF91" s="184"/>
      <c r="AG91" s="184"/>
      <c r="AH91" s="184"/>
      <c r="AI91" s="184"/>
      <c r="AJ91" s="184"/>
      <c r="AK91" s="184"/>
      <c r="AL91" s="184"/>
      <c r="AM91" s="184"/>
      <c r="AN91" s="184"/>
      <c r="AO91" s="184"/>
      <c r="AP91" s="184"/>
      <c r="AQ91" s="184"/>
      <c r="AR91" s="184"/>
      <c r="AS91" s="184"/>
      <c r="AT91" s="184"/>
      <c r="AU91" s="184"/>
      <c r="AV91" s="194"/>
    </row>
    <row r="92" spans="1:48" ht="15" customHeight="1" x14ac:dyDescent="0.15">
      <c r="A92" s="200"/>
      <c r="B92" s="201"/>
      <c r="C92" s="201"/>
      <c r="D92" s="201"/>
      <c r="E92" s="201"/>
      <c r="F92" s="201"/>
      <c r="G92" s="202"/>
      <c r="H92" s="198" t="s">
        <v>174</v>
      </c>
      <c r="I92" s="159" t="s">
        <v>125</v>
      </c>
      <c r="J92" s="160"/>
      <c r="K92" s="160"/>
      <c r="L92" s="160"/>
      <c r="M92" s="160"/>
      <c r="N92" s="160"/>
      <c r="O92" s="160"/>
      <c r="P92" s="161"/>
      <c r="Q92" s="188">
        <v>3520</v>
      </c>
      <c r="R92" s="189"/>
      <c r="S92" s="190"/>
      <c r="T92" s="188"/>
      <c r="U92" s="189"/>
      <c r="V92" s="190"/>
      <c r="W92" s="188">
        <f>Q92*T92</f>
        <v>0</v>
      </c>
      <c r="X92" s="189"/>
      <c r="Y92" s="189"/>
      <c r="Z92" s="190"/>
      <c r="AA92" s="159" t="s">
        <v>175</v>
      </c>
      <c r="AB92" s="160"/>
      <c r="AC92" s="160"/>
      <c r="AD92" s="160"/>
      <c r="AE92" s="160"/>
      <c r="AF92" s="160"/>
      <c r="AG92" s="160"/>
      <c r="AH92" s="160"/>
      <c r="AI92" s="160"/>
      <c r="AJ92" s="160"/>
      <c r="AK92" s="160"/>
      <c r="AL92" s="160"/>
      <c r="AM92" s="160"/>
      <c r="AN92" s="160"/>
      <c r="AO92" s="160"/>
      <c r="AP92" s="160"/>
      <c r="AQ92" s="160"/>
      <c r="AR92" s="160"/>
      <c r="AS92" s="160"/>
      <c r="AT92" s="160"/>
      <c r="AU92" s="160"/>
      <c r="AV92" s="161"/>
    </row>
    <row r="93" spans="1:48" ht="15" customHeight="1" x14ac:dyDescent="0.15">
      <c r="A93" s="200"/>
      <c r="B93" s="201"/>
      <c r="C93" s="201"/>
      <c r="D93" s="201"/>
      <c r="E93" s="201"/>
      <c r="F93" s="201"/>
      <c r="G93" s="202"/>
      <c r="H93" s="199"/>
      <c r="I93" s="183"/>
      <c r="J93" s="184"/>
      <c r="K93" s="184"/>
      <c r="L93" s="184"/>
      <c r="M93" s="184"/>
      <c r="N93" s="184"/>
      <c r="O93" s="184"/>
      <c r="P93" s="194"/>
      <c r="Q93" s="191"/>
      <c r="R93" s="192"/>
      <c r="S93" s="193"/>
      <c r="T93" s="191"/>
      <c r="U93" s="192"/>
      <c r="V93" s="193"/>
      <c r="W93" s="191"/>
      <c r="X93" s="192"/>
      <c r="Y93" s="192"/>
      <c r="Z93" s="193"/>
      <c r="AA93" s="183" t="s">
        <v>176</v>
      </c>
      <c r="AB93" s="184"/>
      <c r="AC93" s="184"/>
      <c r="AD93" s="184"/>
      <c r="AE93" s="184"/>
      <c r="AF93" s="184"/>
      <c r="AG93" s="184"/>
      <c r="AH93" s="184"/>
      <c r="AI93" s="184"/>
      <c r="AJ93" s="184"/>
      <c r="AK93" s="184"/>
      <c r="AL93" s="184"/>
      <c r="AM93" s="184"/>
      <c r="AN93" s="184"/>
      <c r="AO93" s="184"/>
      <c r="AP93" s="184"/>
      <c r="AQ93" s="184"/>
      <c r="AR93" s="184"/>
      <c r="AS93" s="184"/>
      <c r="AT93" s="184"/>
      <c r="AU93" s="184"/>
      <c r="AV93" s="194"/>
    </row>
    <row r="94" spans="1:48" ht="15" customHeight="1" x14ac:dyDescent="0.15">
      <c r="A94" s="195"/>
      <c r="B94" s="196"/>
      <c r="C94" s="196"/>
      <c r="D94" s="196"/>
      <c r="E94" s="196"/>
      <c r="F94" s="196"/>
      <c r="G94" s="197"/>
      <c r="H94" s="198" t="s">
        <v>222</v>
      </c>
      <c r="I94" s="159" t="s">
        <v>126</v>
      </c>
      <c r="J94" s="160"/>
      <c r="K94" s="160"/>
      <c r="L94" s="160"/>
      <c r="M94" s="160"/>
      <c r="N94" s="160"/>
      <c r="O94" s="160"/>
      <c r="P94" s="161"/>
      <c r="Q94" s="188">
        <v>3520</v>
      </c>
      <c r="R94" s="189"/>
      <c r="S94" s="190"/>
      <c r="T94" s="188"/>
      <c r="U94" s="189"/>
      <c r="V94" s="190"/>
      <c r="W94" s="188">
        <f>Q94*T94</f>
        <v>0</v>
      </c>
      <c r="X94" s="189"/>
      <c r="Y94" s="189"/>
      <c r="Z94" s="190"/>
      <c r="AA94" s="159" t="s">
        <v>177</v>
      </c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60"/>
      <c r="AM94" s="160"/>
      <c r="AN94" s="160"/>
      <c r="AO94" s="160"/>
      <c r="AP94" s="160"/>
      <c r="AQ94" s="160"/>
      <c r="AR94" s="160"/>
      <c r="AS94" s="160"/>
      <c r="AT94" s="160"/>
      <c r="AU94" s="160"/>
      <c r="AV94" s="161"/>
    </row>
    <row r="95" spans="1:48" ht="15" customHeight="1" x14ac:dyDescent="0.15">
      <c r="A95" s="195"/>
      <c r="B95" s="196"/>
      <c r="C95" s="196"/>
      <c r="D95" s="196"/>
      <c r="E95" s="196"/>
      <c r="F95" s="196"/>
      <c r="G95" s="197"/>
      <c r="H95" s="199"/>
      <c r="I95" s="183"/>
      <c r="J95" s="184"/>
      <c r="K95" s="184"/>
      <c r="L95" s="184"/>
      <c r="M95" s="184"/>
      <c r="N95" s="184"/>
      <c r="O95" s="184"/>
      <c r="P95" s="194"/>
      <c r="Q95" s="191"/>
      <c r="R95" s="192"/>
      <c r="S95" s="193"/>
      <c r="T95" s="191"/>
      <c r="U95" s="192"/>
      <c r="V95" s="193"/>
      <c r="W95" s="191"/>
      <c r="X95" s="192"/>
      <c r="Y95" s="192"/>
      <c r="Z95" s="193"/>
      <c r="AA95" s="183" t="s">
        <v>178</v>
      </c>
      <c r="AB95" s="184"/>
      <c r="AC95" s="184"/>
      <c r="AD95" s="184"/>
      <c r="AE95" s="184"/>
      <c r="AF95" s="184"/>
      <c r="AG95" s="184"/>
      <c r="AH95" s="184"/>
      <c r="AI95" s="184"/>
      <c r="AJ95" s="184"/>
      <c r="AK95" s="184"/>
      <c r="AL95" s="184"/>
      <c r="AM95" s="184"/>
      <c r="AN95" s="184"/>
      <c r="AO95" s="184"/>
      <c r="AP95" s="184"/>
      <c r="AQ95" s="184"/>
      <c r="AR95" s="184"/>
      <c r="AS95" s="184"/>
      <c r="AT95" s="184"/>
      <c r="AU95" s="184"/>
      <c r="AV95" s="194"/>
    </row>
    <row r="96" spans="1:48" ht="15" customHeight="1" x14ac:dyDescent="0.15">
      <c r="A96" s="195"/>
      <c r="B96" s="196"/>
      <c r="C96" s="196"/>
      <c r="D96" s="196"/>
      <c r="E96" s="196"/>
      <c r="F96" s="196"/>
      <c r="G96" s="197"/>
      <c r="H96" s="198" t="s">
        <v>223</v>
      </c>
      <c r="I96" s="159" t="s">
        <v>127</v>
      </c>
      <c r="J96" s="160"/>
      <c r="K96" s="160"/>
      <c r="L96" s="160"/>
      <c r="M96" s="160"/>
      <c r="N96" s="160"/>
      <c r="O96" s="160"/>
      <c r="P96" s="161"/>
      <c r="Q96" s="188">
        <v>4400</v>
      </c>
      <c r="R96" s="189"/>
      <c r="S96" s="190"/>
      <c r="T96" s="188"/>
      <c r="U96" s="189"/>
      <c r="V96" s="190"/>
      <c r="W96" s="188">
        <f>Q96*T96</f>
        <v>0</v>
      </c>
      <c r="X96" s="189"/>
      <c r="Y96" s="189"/>
      <c r="Z96" s="190"/>
      <c r="AA96" s="159" t="s">
        <v>179</v>
      </c>
      <c r="AB96" s="160"/>
      <c r="AC96" s="160"/>
      <c r="AD96" s="160"/>
      <c r="AE96" s="160"/>
      <c r="AF96" s="160"/>
      <c r="AG96" s="160"/>
      <c r="AH96" s="160"/>
      <c r="AI96" s="160"/>
      <c r="AJ96" s="160"/>
      <c r="AK96" s="160"/>
      <c r="AL96" s="160"/>
      <c r="AM96" s="160"/>
      <c r="AN96" s="160"/>
      <c r="AO96" s="160"/>
      <c r="AP96" s="160"/>
      <c r="AQ96" s="160"/>
      <c r="AR96" s="160"/>
      <c r="AS96" s="160"/>
      <c r="AT96" s="160"/>
      <c r="AU96" s="160"/>
      <c r="AV96" s="161"/>
    </row>
    <row r="97" spans="1:48" ht="15" customHeight="1" x14ac:dyDescent="0.15">
      <c r="A97" s="195"/>
      <c r="B97" s="196"/>
      <c r="C97" s="196"/>
      <c r="D97" s="196"/>
      <c r="E97" s="196"/>
      <c r="F97" s="196"/>
      <c r="G97" s="197"/>
      <c r="H97" s="199"/>
      <c r="I97" s="183"/>
      <c r="J97" s="184"/>
      <c r="K97" s="184"/>
      <c r="L97" s="184"/>
      <c r="M97" s="184"/>
      <c r="N97" s="184"/>
      <c r="O97" s="184"/>
      <c r="P97" s="194"/>
      <c r="Q97" s="191"/>
      <c r="R97" s="192"/>
      <c r="S97" s="193"/>
      <c r="T97" s="191"/>
      <c r="U97" s="192"/>
      <c r="V97" s="193"/>
      <c r="W97" s="191"/>
      <c r="X97" s="192"/>
      <c r="Y97" s="192"/>
      <c r="Z97" s="193"/>
      <c r="AA97" s="183" t="s">
        <v>180</v>
      </c>
      <c r="AB97" s="184"/>
      <c r="AC97" s="184"/>
      <c r="AD97" s="184"/>
      <c r="AE97" s="184"/>
      <c r="AF97" s="184"/>
      <c r="AG97" s="184"/>
      <c r="AH97" s="184"/>
      <c r="AI97" s="184"/>
      <c r="AJ97" s="184"/>
      <c r="AK97" s="184"/>
      <c r="AL97" s="184"/>
      <c r="AM97" s="184"/>
      <c r="AN97" s="184"/>
      <c r="AO97" s="184"/>
      <c r="AP97" s="184"/>
      <c r="AQ97" s="184"/>
      <c r="AR97" s="184"/>
      <c r="AS97" s="184"/>
      <c r="AT97" s="184"/>
      <c r="AU97" s="184"/>
      <c r="AV97" s="194"/>
    </row>
    <row r="98" spans="1:48" ht="15" customHeight="1" x14ac:dyDescent="0.15">
      <c r="A98" s="195"/>
      <c r="B98" s="196"/>
      <c r="C98" s="196"/>
      <c r="D98" s="196"/>
      <c r="E98" s="196"/>
      <c r="F98" s="196"/>
      <c r="G98" s="197"/>
      <c r="H98" s="198" t="s">
        <v>219</v>
      </c>
      <c r="I98" s="159" t="s">
        <v>128</v>
      </c>
      <c r="J98" s="160"/>
      <c r="K98" s="160"/>
      <c r="L98" s="160"/>
      <c r="M98" s="160"/>
      <c r="N98" s="160"/>
      <c r="O98" s="160"/>
      <c r="P98" s="161"/>
      <c r="Q98" s="188">
        <v>4400</v>
      </c>
      <c r="R98" s="189"/>
      <c r="S98" s="190"/>
      <c r="T98" s="188"/>
      <c r="U98" s="189"/>
      <c r="V98" s="190"/>
      <c r="W98" s="188">
        <f>Q98*T98</f>
        <v>0</v>
      </c>
      <c r="X98" s="189"/>
      <c r="Y98" s="189"/>
      <c r="Z98" s="190"/>
      <c r="AA98" s="159" t="s">
        <v>181</v>
      </c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1"/>
    </row>
    <row r="99" spans="1:48" ht="15" customHeight="1" x14ac:dyDescent="0.15">
      <c r="A99" s="195"/>
      <c r="B99" s="196"/>
      <c r="C99" s="196"/>
      <c r="D99" s="196"/>
      <c r="E99" s="196"/>
      <c r="F99" s="196"/>
      <c r="G99" s="197"/>
      <c r="H99" s="199"/>
      <c r="I99" s="183"/>
      <c r="J99" s="184"/>
      <c r="K99" s="184"/>
      <c r="L99" s="184"/>
      <c r="M99" s="184"/>
      <c r="N99" s="184"/>
      <c r="O99" s="184"/>
      <c r="P99" s="194"/>
      <c r="Q99" s="191"/>
      <c r="R99" s="192"/>
      <c r="S99" s="193"/>
      <c r="T99" s="191"/>
      <c r="U99" s="192"/>
      <c r="V99" s="193"/>
      <c r="W99" s="191"/>
      <c r="X99" s="192"/>
      <c r="Y99" s="192"/>
      <c r="Z99" s="193"/>
      <c r="AA99" s="183" t="s">
        <v>182</v>
      </c>
      <c r="AB99" s="184"/>
      <c r="AC99" s="184"/>
      <c r="AD99" s="184"/>
      <c r="AE99" s="184"/>
      <c r="AF99" s="184"/>
      <c r="AG99" s="184"/>
      <c r="AH99" s="184"/>
      <c r="AI99" s="184"/>
      <c r="AJ99" s="184"/>
      <c r="AK99" s="184"/>
      <c r="AL99" s="184"/>
      <c r="AM99" s="184"/>
      <c r="AN99" s="184"/>
      <c r="AO99" s="184"/>
      <c r="AP99" s="184"/>
      <c r="AQ99" s="184"/>
      <c r="AR99" s="184"/>
      <c r="AS99" s="184"/>
      <c r="AT99" s="184"/>
      <c r="AU99" s="184"/>
      <c r="AV99" s="194"/>
    </row>
    <row r="100" spans="1:48" ht="15" customHeight="1" x14ac:dyDescent="0.15">
      <c r="A100" s="195"/>
      <c r="B100" s="196"/>
      <c r="C100" s="196"/>
      <c r="D100" s="196"/>
      <c r="E100" s="196"/>
      <c r="F100" s="196"/>
      <c r="G100" s="197"/>
      <c r="H100" s="198" t="s">
        <v>224</v>
      </c>
      <c r="I100" s="159" t="s">
        <v>129</v>
      </c>
      <c r="J100" s="160"/>
      <c r="K100" s="160"/>
      <c r="L100" s="160"/>
      <c r="M100" s="160"/>
      <c r="N100" s="160"/>
      <c r="O100" s="160"/>
      <c r="P100" s="161"/>
      <c r="Q100" s="188">
        <v>4800</v>
      </c>
      <c r="R100" s="189"/>
      <c r="S100" s="190"/>
      <c r="T100" s="188"/>
      <c r="U100" s="189"/>
      <c r="V100" s="190"/>
      <c r="W100" s="188">
        <f>Q100*T100</f>
        <v>0</v>
      </c>
      <c r="X100" s="189"/>
      <c r="Y100" s="189"/>
      <c r="Z100" s="190"/>
      <c r="AA100" s="159" t="s">
        <v>183</v>
      </c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60"/>
      <c r="AM100" s="160"/>
      <c r="AN100" s="160"/>
      <c r="AO100" s="160"/>
      <c r="AP100" s="160"/>
      <c r="AQ100" s="160"/>
      <c r="AR100" s="160"/>
      <c r="AS100" s="160"/>
      <c r="AT100" s="160"/>
      <c r="AU100" s="160"/>
      <c r="AV100" s="161"/>
    </row>
    <row r="101" spans="1:48" ht="15" customHeight="1" x14ac:dyDescent="0.15">
      <c r="A101" s="195"/>
      <c r="B101" s="196"/>
      <c r="C101" s="196"/>
      <c r="D101" s="196"/>
      <c r="E101" s="196"/>
      <c r="F101" s="196"/>
      <c r="G101" s="197"/>
      <c r="H101" s="199"/>
      <c r="I101" s="183"/>
      <c r="J101" s="184"/>
      <c r="K101" s="184"/>
      <c r="L101" s="184"/>
      <c r="M101" s="184"/>
      <c r="N101" s="184"/>
      <c r="O101" s="184"/>
      <c r="P101" s="194"/>
      <c r="Q101" s="191"/>
      <c r="R101" s="192"/>
      <c r="S101" s="193"/>
      <c r="T101" s="191"/>
      <c r="U101" s="192"/>
      <c r="V101" s="193"/>
      <c r="W101" s="191"/>
      <c r="X101" s="192"/>
      <c r="Y101" s="192"/>
      <c r="Z101" s="193"/>
      <c r="AA101" s="183" t="s">
        <v>184</v>
      </c>
      <c r="AB101" s="184"/>
      <c r="AC101" s="184"/>
      <c r="AD101" s="184"/>
      <c r="AE101" s="184"/>
      <c r="AF101" s="184"/>
      <c r="AG101" s="184"/>
      <c r="AH101" s="184"/>
      <c r="AI101" s="184"/>
      <c r="AJ101" s="184"/>
      <c r="AK101" s="184"/>
      <c r="AL101" s="184"/>
      <c r="AM101" s="184"/>
      <c r="AN101" s="184"/>
      <c r="AO101" s="184"/>
      <c r="AP101" s="184"/>
      <c r="AQ101" s="184"/>
      <c r="AR101" s="184"/>
      <c r="AS101" s="184"/>
      <c r="AT101" s="184"/>
      <c r="AU101" s="184"/>
      <c r="AV101" s="194"/>
    </row>
    <row r="102" spans="1:48" ht="15" customHeight="1" x14ac:dyDescent="0.15">
      <c r="A102" s="195"/>
      <c r="B102" s="196"/>
      <c r="C102" s="196"/>
      <c r="D102" s="196"/>
      <c r="E102" s="196"/>
      <c r="F102" s="196"/>
      <c r="G102" s="197"/>
      <c r="H102" s="198" t="s">
        <v>225</v>
      </c>
      <c r="I102" s="159" t="s">
        <v>130</v>
      </c>
      <c r="J102" s="160"/>
      <c r="K102" s="160"/>
      <c r="L102" s="160"/>
      <c r="M102" s="160"/>
      <c r="N102" s="160"/>
      <c r="O102" s="160"/>
      <c r="P102" s="161"/>
      <c r="Q102" s="188">
        <v>4800</v>
      </c>
      <c r="R102" s="189"/>
      <c r="S102" s="190"/>
      <c r="T102" s="188"/>
      <c r="U102" s="189"/>
      <c r="V102" s="190"/>
      <c r="W102" s="188">
        <f>Q102*T102</f>
        <v>0</v>
      </c>
      <c r="X102" s="189"/>
      <c r="Y102" s="189"/>
      <c r="Z102" s="190"/>
      <c r="AA102" s="159" t="s">
        <v>185</v>
      </c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60"/>
      <c r="AM102" s="160"/>
      <c r="AN102" s="160"/>
      <c r="AO102" s="160"/>
      <c r="AP102" s="160"/>
      <c r="AQ102" s="160"/>
      <c r="AR102" s="160"/>
      <c r="AS102" s="160"/>
      <c r="AT102" s="160"/>
      <c r="AU102" s="160"/>
      <c r="AV102" s="161"/>
    </row>
    <row r="103" spans="1:48" ht="15" customHeight="1" x14ac:dyDescent="0.15">
      <c r="A103" s="195"/>
      <c r="B103" s="196"/>
      <c r="C103" s="196"/>
      <c r="D103" s="196"/>
      <c r="E103" s="196"/>
      <c r="F103" s="196"/>
      <c r="G103" s="197"/>
      <c r="H103" s="199"/>
      <c r="I103" s="183"/>
      <c r="J103" s="184"/>
      <c r="K103" s="184"/>
      <c r="L103" s="184"/>
      <c r="M103" s="184"/>
      <c r="N103" s="184"/>
      <c r="O103" s="184"/>
      <c r="P103" s="194"/>
      <c r="Q103" s="191"/>
      <c r="R103" s="192"/>
      <c r="S103" s="193"/>
      <c r="T103" s="191"/>
      <c r="U103" s="192"/>
      <c r="V103" s="193"/>
      <c r="W103" s="191"/>
      <c r="X103" s="192"/>
      <c r="Y103" s="192"/>
      <c r="Z103" s="193"/>
      <c r="AA103" s="183" t="s">
        <v>186</v>
      </c>
      <c r="AB103" s="184"/>
      <c r="AC103" s="184"/>
      <c r="AD103" s="184"/>
      <c r="AE103" s="184"/>
      <c r="AF103" s="184"/>
      <c r="AG103" s="184"/>
      <c r="AH103" s="184"/>
      <c r="AI103" s="184"/>
      <c r="AJ103" s="184"/>
      <c r="AK103" s="184"/>
      <c r="AL103" s="184"/>
      <c r="AM103" s="184"/>
      <c r="AN103" s="184"/>
      <c r="AO103" s="184"/>
      <c r="AP103" s="184"/>
      <c r="AQ103" s="184"/>
      <c r="AR103" s="184"/>
      <c r="AS103" s="184"/>
      <c r="AT103" s="184"/>
      <c r="AU103" s="184"/>
      <c r="AV103" s="194"/>
    </row>
    <row r="104" spans="1:48" ht="15" customHeight="1" x14ac:dyDescent="0.15">
      <c r="A104" s="195"/>
      <c r="B104" s="196"/>
      <c r="C104" s="196"/>
      <c r="D104" s="196"/>
      <c r="E104" s="196"/>
      <c r="F104" s="196"/>
      <c r="G104" s="197"/>
      <c r="H104" s="198" t="s">
        <v>226</v>
      </c>
      <c r="I104" s="159" t="s">
        <v>131</v>
      </c>
      <c r="J104" s="160"/>
      <c r="K104" s="160"/>
      <c r="L104" s="160"/>
      <c r="M104" s="160"/>
      <c r="N104" s="160"/>
      <c r="O104" s="160"/>
      <c r="P104" s="161"/>
      <c r="Q104" s="188">
        <v>4800</v>
      </c>
      <c r="R104" s="189"/>
      <c r="S104" s="190"/>
      <c r="T104" s="188"/>
      <c r="U104" s="189"/>
      <c r="V104" s="190"/>
      <c r="W104" s="188">
        <f>Q104*T104</f>
        <v>0</v>
      </c>
      <c r="X104" s="189"/>
      <c r="Y104" s="189"/>
      <c r="Z104" s="190"/>
      <c r="AA104" s="159" t="s">
        <v>187</v>
      </c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60"/>
      <c r="AM104" s="160"/>
      <c r="AN104" s="160"/>
      <c r="AO104" s="160"/>
      <c r="AP104" s="160"/>
      <c r="AQ104" s="160"/>
      <c r="AR104" s="160"/>
      <c r="AS104" s="160"/>
      <c r="AT104" s="160"/>
      <c r="AU104" s="160"/>
      <c r="AV104" s="161"/>
    </row>
    <row r="105" spans="1:48" ht="15" customHeight="1" x14ac:dyDescent="0.15">
      <c r="A105" s="195"/>
      <c r="B105" s="196"/>
      <c r="C105" s="196"/>
      <c r="D105" s="196"/>
      <c r="E105" s="196"/>
      <c r="F105" s="196"/>
      <c r="G105" s="197"/>
      <c r="H105" s="199"/>
      <c r="I105" s="183"/>
      <c r="J105" s="184"/>
      <c r="K105" s="184"/>
      <c r="L105" s="184"/>
      <c r="M105" s="184"/>
      <c r="N105" s="184"/>
      <c r="O105" s="184"/>
      <c r="P105" s="194"/>
      <c r="Q105" s="191"/>
      <c r="R105" s="192"/>
      <c r="S105" s="193"/>
      <c r="T105" s="191"/>
      <c r="U105" s="192"/>
      <c r="V105" s="193"/>
      <c r="W105" s="191"/>
      <c r="X105" s="192"/>
      <c r="Y105" s="192"/>
      <c r="Z105" s="193"/>
      <c r="AA105" s="183" t="s">
        <v>188</v>
      </c>
      <c r="AB105" s="184"/>
      <c r="AC105" s="184"/>
      <c r="AD105" s="184"/>
      <c r="AE105" s="184"/>
      <c r="AF105" s="184"/>
      <c r="AG105" s="184"/>
      <c r="AH105" s="184"/>
      <c r="AI105" s="184"/>
      <c r="AJ105" s="184"/>
      <c r="AK105" s="184"/>
      <c r="AL105" s="184"/>
      <c r="AM105" s="184"/>
      <c r="AN105" s="184"/>
      <c r="AO105" s="184"/>
      <c r="AP105" s="184"/>
      <c r="AQ105" s="184"/>
      <c r="AR105" s="184"/>
      <c r="AS105" s="184"/>
      <c r="AT105" s="184"/>
      <c r="AU105" s="184"/>
      <c r="AV105" s="194"/>
    </row>
    <row r="106" spans="1:48" ht="15" customHeight="1" x14ac:dyDescent="0.15">
      <c r="A106" s="195"/>
      <c r="B106" s="196"/>
      <c r="C106" s="196"/>
      <c r="D106" s="196"/>
      <c r="E106" s="196"/>
      <c r="F106" s="196"/>
      <c r="G106" s="197"/>
      <c r="H106" s="198" t="s">
        <v>227</v>
      </c>
      <c r="I106" s="159" t="s">
        <v>132</v>
      </c>
      <c r="J106" s="160"/>
      <c r="K106" s="160"/>
      <c r="L106" s="160"/>
      <c r="M106" s="160"/>
      <c r="N106" s="160"/>
      <c r="O106" s="160"/>
      <c r="P106" s="161"/>
      <c r="Q106" s="188">
        <v>5440</v>
      </c>
      <c r="R106" s="189"/>
      <c r="S106" s="190"/>
      <c r="T106" s="188"/>
      <c r="U106" s="189"/>
      <c r="V106" s="190"/>
      <c r="W106" s="188">
        <f>Q106*T106</f>
        <v>0</v>
      </c>
      <c r="X106" s="189"/>
      <c r="Y106" s="189"/>
      <c r="Z106" s="190"/>
      <c r="AA106" s="159" t="s">
        <v>189</v>
      </c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60"/>
      <c r="AM106" s="160"/>
      <c r="AN106" s="160"/>
      <c r="AO106" s="160"/>
      <c r="AP106" s="160"/>
      <c r="AQ106" s="160"/>
      <c r="AR106" s="160"/>
      <c r="AS106" s="160"/>
      <c r="AT106" s="160"/>
      <c r="AU106" s="160"/>
      <c r="AV106" s="161"/>
    </row>
    <row r="107" spans="1:48" ht="15" customHeight="1" x14ac:dyDescent="0.15">
      <c r="A107" s="195"/>
      <c r="B107" s="196"/>
      <c r="C107" s="196"/>
      <c r="D107" s="196"/>
      <c r="E107" s="196"/>
      <c r="F107" s="196"/>
      <c r="G107" s="197"/>
      <c r="H107" s="199"/>
      <c r="I107" s="183"/>
      <c r="J107" s="184"/>
      <c r="K107" s="184"/>
      <c r="L107" s="184"/>
      <c r="M107" s="184"/>
      <c r="N107" s="184"/>
      <c r="O107" s="184"/>
      <c r="P107" s="194"/>
      <c r="Q107" s="191"/>
      <c r="R107" s="192"/>
      <c r="S107" s="193"/>
      <c r="T107" s="191"/>
      <c r="U107" s="192"/>
      <c r="V107" s="193"/>
      <c r="W107" s="191"/>
      <c r="X107" s="192"/>
      <c r="Y107" s="192"/>
      <c r="Z107" s="193"/>
      <c r="AA107" s="183" t="s">
        <v>190</v>
      </c>
      <c r="AB107" s="184"/>
      <c r="AC107" s="184"/>
      <c r="AD107" s="184"/>
      <c r="AE107" s="184"/>
      <c r="AF107" s="184"/>
      <c r="AG107" s="184"/>
      <c r="AH107" s="184"/>
      <c r="AI107" s="184"/>
      <c r="AJ107" s="184"/>
      <c r="AK107" s="184"/>
      <c r="AL107" s="184"/>
      <c r="AM107" s="184"/>
      <c r="AN107" s="184"/>
      <c r="AO107" s="184"/>
      <c r="AP107" s="184"/>
      <c r="AQ107" s="184"/>
      <c r="AR107" s="184"/>
      <c r="AS107" s="184"/>
      <c r="AT107" s="184"/>
      <c r="AU107" s="184"/>
      <c r="AV107" s="194"/>
    </row>
    <row r="108" spans="1:48" ht="15" customHeight="1" x14ac:dyDescent="0.15">
      <c r="A108" s="195"/>
      <c r="B108" s="196"/>
      <c r="C108" s="196"/>
      <c r="D108" s="196"/>
      <c r="E108" s="196"/>
      <c r="F108" s="196"/>
      <c r="G108" s="197"/>
      <c r="H108" s="198" t="s">
        <v>228</v>
      </c>
      <c r="I108" s="159" t="s">
        <v>133</v>
      </c>
      <c r="J108" s="160"/>
      <c r="K108" s="160"/>
      <c r="L108" s="160"/>
      <c r="M108" s="160"/>
      <c r="N108" s="160"/>
      <c r="O108" s="160"/>
      <c r="P108" s="161"/>
      <c r="Q108" s="188">
        <v>5440</v>
      </c>
      <c r="R108" s="189"/>
      <c r="S108" s="190"/>
      <c r="T108" s="188"/>
      <c r="U108" s="189"/>
      <c r="V108" s="190"/>
      <c r="W108" s="188">
        <f>Q108*T108</f>
        <v>0</v>
      </c>
      <c r="X108" s="189"/>
      <c r="Y108" s="189"/>
      <c r="Z108" s="190"/>
      <c r="AA108" s="159" t="s">
        <v>191</v>
      </c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60"/>
      <c r="AM108" s="160"/>
      <c r="AN108" s="160"/>
      <c r="AO108" s="160"/>
      <c r="AP108" s="160"/>
      <c r="AQ108" s="160"/>
      <c r="AR108" s="160"/>
      <c r="AS108" s="160"/>
      <c r="AT108" s="160"/>
      <c r="AU108" s="160"/>
      <c r="AV108" s="161"/>
    </row>
    <row r="109" spans="1:48" ht="15" customHeight="1" x14ac:dyDescent="0.15">
      <c r="A109" s="195"/>
      <c r="B109" s="196"/>
      <c r="C109" s="196"/>
      <c r="D109" s="196"/>
      <c r="E109" s="196"/>
      <c r="F109" s="196"/>
      <c r="G109" s="197"/>
      <c r="H109" s="199"/>
      <c r="I109" s="183"/>
      <c r="J109" s="184"/>
      <c r="K109" s="184"/>
      <c r="L109" s="184"/>
      <c r="M109" s="184"/>
      <c r="N109" s="184"/>
      <c r="O109" s="184"/>
      <c r="P109" s="194"/>
      <c r="Q109" s="191"/>
      <c r="R109" s="192"/>
      <c r="S109" s="193"/>
      <c r="T109" s="191"/>
      <c r="U109" s="192"/>
      <c r="V109" s="193"/>
      <c r="W109" s="191"/>
      <c r="X109" s="192"/>
      <c r="Y109" s="192"/>
      <c r="Z109" s="193"/>
      <c r="AA109" s="183" t="s">
        <v>192</v>
      </c>
      <c r="AB109" s="184"/>
      <c r="AC109" s="184"/>
      <c r="AD109" s="184"/>
      <c r="AE109" s="184"/>
      <c r="AF109" s="184"/>
      <c r="AG109" s="184"/>
      <c r="AH109" s="184"/>
      <c r="AI109" s="184"/>
      <c r="AJ109" s="184"/>
      <c r="AK109" s="184"/>
      <c r="AL109" s="184"/>
      <c r="AM109" s="184"/>
      <c r="AN109" s="184"/>
      <c r="AO109" s="184"/>
      <c r="AP109" s="184"/>
      <c r="AQ109" s="184"/>
      <c r="AR109" s="184"/>
      <c r="AS109" s="184"/>
      <c r="AT109" s="184"/>
      <c r="AU109" s="184"/>
      <c r="AV109" s="194"/>
    </row>
    <row r="110" spans="1:48" ht="15" customHeight="1" x14ac:dyDescent="0.15">
      <c r="A110" s="195"/>
      <c r="B110" s="196"/>
      <c r="C110" s="196"/>
      <c r="D110" s="196"/>
      <c r="E110" s="196"/>
      <c r="F110" s="196"/>
      <c r="G110" s="197"/>
      <c r="H110" s="198" t="s">
        <v>229</v>
      </c>
      <c r="I110" s="159" t="s">
        <v>134</v>
      </c>
      <c r="J110" s="160"/>
      <c r="K110" s="160"/>
      <c r="L110" s="160"/>
      <c r="M110" s="160"/>
      <c r="N110" s="160"/>
      <c r="O110" s="160"/>
      <c r="P110" s="161"/>
      <c r="Q110" s="188">
        <v>5440</v>
      </c>
      <c r="R110" s="189"/>
      <c r="S110" s="190"/>
      <c r="T110" s="188"/>
      <c r="U110" s="189"/>
      <c r="V110" s="190"/>
      <c r="W110" s="188">
        <f>Q110*T110</f>
        <v>0</v>
      </c>
      <c r="X110" s="189"/>
      <c r="Y110" s="189"/>
      <c r="Z110" s="190"/>
      <c r="AA110" s="159" t="s">
        <v>193</v>
      </c>
      <c r="AB110" s="160"/>
      <c r="AC110" s="160"/>
      <c r="AD110" s="160"/>
      <c r="AE110" s="160"/>
      <c r="AF110" s="160"/>
      <c r="AG110" s="160"/>
      <c r="AH110" s="160"/>
      <c r="AI110" s="160"/>
      <c r="AJ110" s="160"/>
      <c r="AK110" s="160"/>
      <c r="AL110" s="160"/>
      <c r="AM110" s="160"/>
      <c r="AN110" s="160"/>
      <c r="AO110" s="160"/>
      <c r="AP110" s="160"/>
      <c r="AQ110" s="160"/>
      <c r="AR110" s="160"/>
      <c r="AS110" s="160"/>
      <c r="AT110" s="160"/>
      <c r="AU110" s="160"/>
      <c r="AV110" s="161"/>
    </row>
    <row r="111" spans="1:48" ht="15" customHeight="1" x14ac:dyDescent="0.15">
      <c r="A111" s="195"/>
      <c r="B111" s="196"/>
      <c r="C111" s="196"/>
      <c r="D111" s="196"/>
      <c r="E111" s="196"/>
      <c r="F111" s="196"/>
      <c r="G111" s="197"/>
      <c r="H111" s="199"/>
      <c r="I111" s="183"/>
      <c r="J111" s="184"/>
      <c r="K111" s="184"/>
      <c r="L111" s="184"/>
      <c r="M111" s="184"/>
      <c r="N111" s="184"/>
      <c r="O111" s="184"/>
      <c r="P111" s="194"/>
      <c r="Q111" s="191"/>
      <c r="R111" s="192"/>
      <c r="S111" s="193"/>
      <c r="T111" s="191"/>
      <c r="U111" s="192"/>
      <c r="V111" s="193"/>
      <c r="W111" s="191"/>
      <c r="X111" s="192"/>
      <c r="Y111" s="192"/>
      <c r="Z111" s="193"/>
      <c r="AA111" s="183" t="s">
        <v>194</v>
      </c>
      <c r="AB111" s="184"/>
      <c r="AC111" s="184"/>
      <c r="AD111" s="184"/>
      <c r="AE111" s="184"/>
      <c r="AF111" s="184"/>
      <c r="AG111" s="184"/>
      <c r="AH111" s="184"/>
      <c r="AI111" s="184"/>
      <c r="AJ111" s="184"/>
      <c r="AK111" s="184"/>
      <c r="AL111" s="184"/>
      <c r="AM111" s="184"/>
      <c r="AN111" s="184"/>
      <c r="AO111" s="184"/>
      <c r="AP111" s="184"/>
      <c r="AQ111" s="184"/>
      <c r="AR111" s="184"/>
      <c r="AS111" s="184"/>
      <c r="AT111" s="184"/>
      <c r="AU111" s="184"/>
      <c r="AV111" s="194"/>
    </row>
    <row r="112" spans="1:48" ht="15" customHeight="1" x14ac:dyDescent="0.15">
      <c r="A112" s="195"/>
      <c r="B112" s="196"/>
      <c r="C112" s="196"/>
      <c r="D112" s="196"/>
      <c r="E112" s="196"/>
      <c r="F112" s="196"/>
      <c r="G112" s="197"/>
      <c r="H112" s="198" t="s">
        <v>230</v>
      </c>
      <c r="I112" s="159" t="s">
        <v>135</v>
      </c>
      <c r="J112" s="160"/>
      <c r="K112" s="160"/>
      <c r="L112" s="160"/>
      <c r="M112" s="160"/>
      <c r="N112" s="160"/>
      <c r="O112" s="160"/>
      <c r="P112" s="161"/>
      <c r="Q112" s="188">
        <v>1040</v>
      </c>
      <c r="R112" s="189"/>
      <c r="S112" s="190"/>
      <c r="T112" s="188"/>
      <c r="U112" s="189"/>
      <c r="V112" s="190"/>
      <c r="W112" s="188">
        <f>Q112*T112</f>
        <v>0</v>
      </c>
      <c r="X112" s="189"/>
      <c r="Y112" s="189"/>
      <c r="Z112" s="190"/>
      <c r="AA112" s="159" t="s">
        <v>136</v>
      </c>
      <c r="AB112" s="160"/>
      <c r="AC112" s="160"/>
      <c r="AD112" s="160"/>
      <c r="AE112" s="160"/>
      <c r="AF112" s="160"/>
      <c r="AG112" s="160"/>
      <c r="AH112" s="160"/>
      <c r="AI112" s="160"/>
      <c r="AJ112" s="160"/>
      <c r="AK112" s="160"/>
      <c r="AL112" s="160"/>
      <c r="AM112" s="160"/>
      <c r="AN112" s="160"/>
      <c r="AO112" s="160"/>
      <c r="AP112" s="160"/>
      <c r="AQ112" s="160"/>
      <c r="AR112" s="160"/>
      <c r="AS112" s="160"/>
      <c r="AT112" s="160"/>
      <c r="AU112" s="160"/>
      <c r="AV112" s="161"/>
    </row>
    <row r="113" spans="1:48" ht="15" customHeight="1" x14ac:dyDescent="0.15">
      <c r="A113" s="195"/>
      <c r="B113" s="196"/>
      <c r="C113" s="196"/>
      <c r="D113" s="196"/>
      <c r="E113" s="196"/>
      <c r="F113" s="196"/>
      <c r="G113" s="197"/>
      <c r="H113" s="199"/>
      <c r="I113" s="183"/>
      <c r="J113" s="184"/>
      <c r="K113" s="184"/>
      <c r="L113" s="184"/>
      <c r="M113" s="184"/>
      <c r="N113" s="184"/>
      <c r="O113" s="184"/>
      <c r="P113" s="194"/>
      <c r="Q113" s="191"/>
      <c r="R113" s="192"/>
      <c r="S113" s="193"/>
      <c r="T113" s="191"/>
      <c r="U113" s="192"/>
      <c r="V113" s="193"/>
      <c r="W113" s="191"/>
      <c r="X113" s="192"/>
      <c r="Y113" s="192"/>
      <c r="Z113" s="193"/>
      <c r="AA113" s="183"/>
      <c r="AB113" s="184"/>
      <c r="AC113" s="184"/>
      <c r="AD113" s="184"/>
      <c r="AE113" s="184"/>
      <c r="AF113" s="184"/>
      <c r="AG113" s="184"/>
      <c r="AH113" s="184"/>
      <c r="AI113" s="184"/>
      <c r="AJ113" s="184"/>
      <c r="AK113" s="184"/>
      <c r="AL113" s="184"/>
      <c r="AM113" s="184"/>
      <c r="AN113" s="184"/>
      <c r="AO113" s="184"/>
      <c r="AP113" s="184"/>
      <c r="AQ113" s="184"/>
      <c r="AR113" s="184"/>
      <c r="AS113" s="184"/>
      <c r="AT113" s="184"/>
      <c r="AU113" s="184"/>
      <c r="AV113" s="194"/>
    </row>
    <row r="114" spans="1:48" ht="15" customHeight="1" x14ac:dyDescent="0.15">
      <c r="A114" s="183"/>
      <c r="B114" s="184"/>
      <c r="C114" s="184"/>
      <c r="D114" s="184"/>
      <c r="E114" s="184"/>
      <c r="F114" s="184"/>
      <c r="G114" s="184"/>
      <c r="H114" s="101"/>
      <c r="I114" s="162" t="s">
        <v>137</v>
      </c>
      <c r="J114" s="163"/>
      <c r="K114" s="163"/>
      <c r="L114" s="163"/>
      <c r="M114" s="163"/>
      <c r="N114" s="163"/>
      <c r="O114" s="163"/>
      <c r="P114" s="164"/>
      <c r="Q114" s="144">
        <v>40</v>
      </c>
      <c r="R114" s="145"/>
      <c r="S114" s="146"/>
      <c r="T114" s="144"/>
      <c r="U114" s="145"/>
      <c r="V114" s="146"/>
      <c r="W114" s="144">
        <f>Q114*T114</f>
        <v>0</v>
      </c>
      <c r="X114" s="145"/>
      <c r="Y114" s="145"/>
      <c r="Z114" s="146"/>
      <c r="AA114" s="162" t="s">
        <v>138</v>
      </c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63"/>
      <c r="AL114" s="163"/>
      <c r="AM114" s="163"/>
      <c r="AN114" s="163"/>
      <c r="AO114" s="163"/>
      <c r="AP114" s="163"/>
      <c r="AQ114" s="163"/>
      <c r="AR114" s="163"/>
      <c r="AS114" s="163"/>
      <c r="AT114" s="163"/>
      <c r="AU114" s="163"/>
      <c r="AV114" s="164"/>
    </row>
    <row r="115" spans="1:48" ht="15" customHeight="1" x14ac:dyDescent="0.15">
      <c r="A115" s="180" t="s">
        <v>139</v>
      </c>
      <c r="B115" s="181"/>
      <c r="C115" s="181"/>
      <c r="D115" s="181"/>
      <c r="E115" s="181"/>
      <c r="F115" s="181"/>
      <c r="G115" s="181"/>
      <c r="H115" s="182"/>
      <c r="I115" s="153" t="s">
        <v>196</v>
      </c>
      <c r="J115" s="154"/>
      <c r="K115" s="154"/>
      <c r="L115" s="154"/>
      <c r="M115" s="154"/>
      <c r="N115" s="154"/>
      <c r="O115" s="154"/>
      <c r="P115" s="155"/>
      <c r="Q115" s="156">
        <v>1500</v>
      </c>
      <c r="R115" s="157"/>
      <c r="S115" s="158"/>
      <c r="T115" s="156"/>
      <c r="U115" s="157"/>
      <c r="V115" s="158"/>
      <c r="W115" s="156">
        <f t="shared" ref="W115:W127" si="5">Q115*T115</f>
        <v>0</v>
      </c>
      <c r="X115" s="157"/>
      <c r="Y115" s="157"/>
      <c r="Z115" s="158"/>
      <c r="AA115" s="153" t="s">
        <v>294</v>
      </c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5"/>
    </row>
    <row r="116" spans="1:48" ht="15" customHeight="1" x14ac:dyDescent="0.15">
      <c r="A116" s="185" t="s">
        <v>195</v>
      </c>
      <c r="B116" s="186"/>
      <c r="C116" s="186"/>
      <c r="D116" s="186"/>
      <c r="E116" s="186"/>
      <c r="F116" s="186"/>
      <c r="G116" s="186"/>
      <c r="H116" s="187"/>
      <c r="I116" s="153" t="s">
        <v>196</v>
      </c>
      <c r="J116" s="154"/>
      <c r="K116" s="154"/>
      <c r="L116" s="154"/>
      <c r="M116" s="154"/>
      <c r="N116" s="154"/>
      <c r="O116" s="154"/>
      <c r="P116" s="155"/>
      <c r="Q116" s="156">
        <v>3000</v>
      </c>
      <c r="R116" s="157"/>
      <c r="S116" s="158"/>
      <c r="T116" s="120"/>
      <c r="U116" s="121"/>
      <c r="V116" s="122"/>
      <c r="W116" s="156">
        <f t="shared" ref="W116" si="6">Q116*T116</f>
        <v>0</v>
      </c>
      <c r="X116" s="157"/>
      <c r="Y116" s="157"/>
      <c r="Z116" s="158"/>
      <c r="AA116" s="153" t="s">
        <v>295</v>
      </c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5"/>
    </row>
    <row r="117" spans="1:48" ht="15" customHeight="1" x14ac:dyDescent="0.15">
      <c r="A117" s="123"/>
      <c r="B117" s="124"/>
      <c r="C117" s="124"/>
      <c r="D117" s="124"/>
      <c r="E117" s="124"/>
      <c r="F117" s="124"/>
      <c r="G117" s="124"/>
      <c r="H117" s="125"/>
      <c r="I117" s="153" t="s">
        <v>197</v>
      </c>
      <c r="J117" s="154"/>
      <c r="K117" s="154"/>
      <c r="L117" s="154"/>
      <c r="M117" s="154"/>
      <c r="N117" s="154"/>
      <c r="O117" s="154"/>
      <c r="P117" s="155"/>
      <c r="Q117" s="147">
        <v>600</v>
      </c>
      <c r="R117" s="148"/>
      <c r="S117" s="149"/>
      <c r="T117" s="147"/>
      <c r="U117" s="148"/>
      <c r="V117" s="149"/>
      <c r="W117" s="156">
        <f t="shared" si="5"/>
        <v>0</v>
      </c>
      <c r="X117" s="157"/>
      <c r="Y117" s="157"/>
      <c r="Z117" s="158"/>
      <c r="AA117" s="153" t="s">
        <v>198</v>
      </c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5"/>
    </row>
    <row r="118" spans="1:48" ht="15" customHeight="1" x14ac:dyDescent="0.15">
      <c r="A118" s="150"/>
      <c r="B118" s="151"/>
      <c r="C118" s="151"/>
      <c r="D118" s="151"/>
      <c r="E118" s="151"/>
      <c r="F118" s="151"/>
      <c r="G118" s="151"/>
      <c r="H118" s="152"/>
      <c r="I118" s="153" t="s">
        <v>199</v>
      </c>
      <c r="J118" s="154"/>
      <c r="K118" s="154"/>
      <c r="L118" s="154"/>
      <c r="M118" s="154"/>
      <c r="N118" s="154"/>
      <c r="O118" s="154"/>
      <c r="P118" s="155"/>
      <c r="Q118" s="147">
        <v>2200</v>
      </c>
      <c r="R118" s="148"/>
      <c r="S118" s="149"/>
      <c r="T118" s="147"/>
      <c r="U118" s="148"/>
      <c r="V118" s="149"/>
      <c r="W118" s="156">
        <f t="shared" si="5"/>
        <v>0</v>
      </c>
      <c r="X118" s="157"/>
      <c r="Y118" s="157"/>
      <c r="Z118" s="158"/>
      <c r="AA118" s="153" t="s">
        <v>200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5"/>
    </row>
    <row r="119" spans="1:48" ht="15" customHeight="1" x14ac:dyDescent="0.15">
      <c r="A119" s="150"/>
      <c r="B119" s="151"/>
      <c r="C119" s="151"/>
      <c r="D119" s="151"/>
      <c r="E119" s="151"/>
      <c r="F119" s="151"/>
      <c r="G119" s="151"/>
      <c r="H119" s="152"/>
      <c r="I119" s="153" t="s">
        <v>201</v>
      </c>
      <c r="J119" s="154"/>
      <c r="K119" s="154"/>
      <c r="L119" s="154"/>
      <c r="M119" s="154"/>
      <c r="N119" s="154"/>
      <c r="O119" s="154"/>
      <c r="P119" s="155"/>
      <c r="Q119" s="147">
        <v>280</v>
      </c>
      <c r="R119" s="148"/>
      <c r="S119" s="149"/>
      <c r="T119" s="147"/>
      <c r="U119" s="148"/>
      <c r="V119" s="149"/>
      <c r="W119" s="156">
        <f t="shared" si="5"/>
        <v>0</v>
      </c>
      <c r="X119" s="157"/>
      <c r="Y119" s="157"/>
      <c r="Z119" s="158"/>
      <c r="AA119" s="153" t="s">
        <v>202</v>
      </c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5"/>
    </row>
    <row r="120" spans="1:48" ht="15" customHeight="1" x14ac:dyDescent="0.15">
      <c r="A120" s="150"/>
      <c r="B120" s="151"/>
      <c r="C120" s="151"/>
      <c r="D120" s="151"/>
      <c r="E120" s="151"/>
      <c r="F120" s="151"/>
      <c r="G120" s="151"/>
      <c r="H120" s="152"/>
      <c r="I120" s="153" t="s">
        <v>257</v>
      </c>
      <c r="J120" s="154"/>
      <c r="K120" s="154"/>
      <c r="L120" s="154"/>
      <c r="M120" s="154"/>
      <c r="N120" s="154"/>
      <c r="O120" s="154"/>
      <c r="P120" s="155"/>
      <c r="Q120" s="147">
        <v>1100</v>
      </c>
      <c r="R120" s="148"/>
      <c r="S120" s="149"/>
      <c r="T120" s="147"/>
      <c r="U120" s="148"/>
      <c r="V120" s="149"/>
      <c r="W120" s="156">
        <f t="shared" si="5"/>
        <v>0</v>
      </c>
      <c r="X120" s="157"/>
      <c r="Y120" s="157"/>
      <c r="Z120" s="158"/>
      <c r="AA120" s="153" t="s">
        <v>203</v>
      </c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5"/>
    </row>
    <row r="121" spans="1:48" ht="15" customHeight="1" x14ac:dyDescent="0.15">
      <c r="A121" s="150"/>
      <c r="B121" s="151"/>
      <c r="C121" s="151"/>
      <c r="D121" s="151"/>
      <c r="E121" s="151"/>
      <c r="F121" s="151"/>
      <c r="G121" s="151"/>
      <c r="H121" s="152"/>
      <c r="I121" s="153" t="s">
        <v>258</v>
      </c>
      <c r="J121" s="154"/>
      <c r="K121" s="154"/>
      <c r="L121" s="154"/>
      <c r="M121" s="154"/>
      <c r="N121" s="154"/>
      <c r="O121" s="154"/>
      <c r="P121" s="155"/>
      <c r="Q121" s="147">
        <v>420</v>
      </c>
      <c r="R121" s="148"/>
      <c r="S121" s="149"/>
      <c r="T121" s="147"/>
      <c r="U121" s="148"/>
      <c r="V121" s="149"/>
      <c r="W121" s="156">
        <f>Q121*T121</f>
        <v>0</v>
      </c>
      <c r="X121" s="157"/>
      <c r="Y121" s="157"/>
      <c r="Z121" s="158"/>
      <c r="AA121" s="153" t="s">
        <v>204</v>
      </c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5"/>
    </row>
    <row r="122" spans="1:48" ht="15" customHeight="1" x14ac:dyDescent="0.15">
      <c r="A122" s="150"/>
      <c r="B122" s="151"/>
      <c r="C122" s="151"/>
      <c r="D122" s="151"/>
      <c r="E122" s="151"/>
      <c r="F122" s="151"/>
      <c r="G122" s="151"/>
      <c r="H122" s="152"/>
      <c r="I122" s="153" t="s">
        <v>259</v>
      </c>
      <c r="J122" s="154"/>
      <c r="K122" s="154"/>
      <c r="L122" s="154"/>
      <c r="M122" s="154"/>
      <c r="N122" s="154"/>
      <c r="O122" s="154"/>
      <c r="P122" s="155"/>
      <c r="Q122" s="147">
        <v>70</v>
      </c>
      <c r="R122" s="148"/>
      <c r="S122" s="149"/>
      <c r="T122" s="147"/>
      <c r="U122" s="148"/>
      <c r="V122" s="149"/>
      <c r="W122" s="156">
        <f t="shared" si="5"/>
        <v>0</v>
      </c>
      <c r="X122" s="157"/>
      <c r="Y122" s="157"/>
      <c r="Z122" s="158"/>
      <c r="AA122" s="153" t="s">
        <v>260</v>
      </c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5"/>
    </row>
    <row r="123" spans="1:48" ht="15" customHeight="1" x14ac:dyDescent="0.15">
      <c r="A123" s="150"/>
      <c r="B123" s="151"/>
      <c r="C123" s="151"/>
      <c r="D123" s="151"/>
      <c r="E123" s="151"/>
      <c r="F123" s="151"/>
      <c r="G123" s="151"/>
      <c r="H123" s="152"/>
      <c r="I123" s="153" t="s">
        <v>205</v>
      </c>
      <c r="J123" s="154"/>
      <c r="K123" s="154"/>
      <c r="L123" s="154"/>
      <c r="M123" s="154"/>
      <c r="N123" s="154"/>
      <c r="O123" s="154"/>
      <c r="P123" s="155"/>
      <c r="Q123" s="147">
        <v>160</v>
      </c>
      <c r="R123" s="148"/>
      <c r="S123" s="149"/>
      <c r="T123" s="147"/>
      <c r="U123" s="148"/>
      <c r="V123" s="149"/>
      <c r="W123" s="156">
        <f t="shared" si="5"/>
        <v>0</v>
      </c>
      <c r="X123" s="157"/>
      <c r="Y123" s="157"/>
      <c r="Z123" s="158"/>
      <c r="AA123" s="153" t="s">
        <v>261</v>
      </c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5"/>
    </row>
    <row r="124" spans="1:48" ht="15" customHeight="1" x14ac:dyDescent="0.15">
      <c r="A124" s="150"/>
      <c r="B124" s="151"/>
      <c r="C124" s="151"/>
      <c r="D124" s="151"/>
      <c r="E124" s="151"/>
      <c r="F124" s="151"/>
      <c r="G124" s="151"/>
      <c r="H124" s="152"/>
      <c r="I124" s="153" t="s">
        <v>206</v>
      </c>
      <c r="J124" s="154"/>
      <c r="K124" s="154"/>
      <c r="L124" s="154"/>
      <c r="M124" s="154"/>
      <c r="N124" s="154"/>
      <c r="O124" s="154"/>
      <c r="P124" s="155"/>
      <c r="Q124" s="147">
        <v>330</v>
      </c>
      <c r="R124" s="148"/>
      <c r="S124" s="149"/>
      <c r="T124" s="147"/>
      <c r="U124" s="148"/>
      <c r="V124" s="149"/>
      <c r="W124" s="156">
        <f t="shared" si="5"/>
        <v>0</v>
      </c>
      <c r="X124" s="157"/>
      <c r="Y124" s="157"/>
      <c r="Z124" s="158"/>
      <c r="AA124" s="153" t="s">
        <v>207</v>
      </c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5"/>
    </row>
    <row r="125" spans="1:48" ht="15" customHeight="1" x14ac:dyDescent="0.15">
      <c r="A125" s="150"/>
      <c r="B125" s="151"/>
      <c r="C125" s="151"/>
      <c r="D125" s="151"/>
      <c r="E125" s="151"/>
      <c r="F125" s="151"/>
      <c r="G125" s="151"/>
      <c r="H125" s="152"/>
      <c r="I125" s="153" t="s">
        <v>208</v>
      </c>
      <c r="J125" s="154"/>
      <c r="K125" s="154"/>
      <c r="L125" s="154"/>
      <c r="M125" s="154"/>
      <c r="N125" s="154"/>
      <c r="O125" s="154"/>
      <c r="P125" s="155"/>
      <c r="Q125" s="147">
        <v>330</v>
      </c>
      <c r="R125" s="148"/>
      <c r="S125" s="149"/>
      <c r="T125" s="147"/>
      <c r="U125" s="148"/>
      <c r="V125" s="149"/>
      <c r="W125" s="156">
        <f t="shared" si="5"/>
        <v>0</v>
      </c>
      <c r="X125" s="157"/>
      <c r="Y125" s="157"/>
      <c r="Z125" s="158"/>
      <c r="AA125" s="153" t="s">
        <v>263</v>
      </c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5"/>
    </row>
    <row r="126" spans="1:48" ht="15" customHeight="1" x14ac:dyDescent="0.15">
      <c r="A126" s="150"/>
      <c r="B126" s="151"/>
      <c r="C126" s="151"/>
      <c r="D126" s="151"/>
      <c r="E126" s="151"/>
      <c r="F126" s="151"/>
      <c r="G126" s="151"/>
      <c r="H126" s="152"/>
      <c r="I126" s="153" t="s">
        <v>209</v>
      </c>
      <c r="J126" s="154"/>
      <c r="K126" s="154"/>
      <c r="L126" s="154"/>
      <c r="M126" s="154"/>
      <c r="N126" s="154"/>
      <c r="O126" s="154"/>
      <c r="P126" s="155"/>
      <c r="Q126" s="147">
        <v>120</v>
      </c>
      <c r="R126" s="148"/>
      <c r="S126" s="149"/>
      <c r="T126" s="147"/>
      <c r="U126" s="148"/>
      <c r="V126" s="149"/>
      <c r="W126" s="156">
        <f t="shared" si="5"/>
        <v>0</v>
      </c>
      <c r="X126" s="157"/>
      <c r="Y126" s="157"/>
      <c r="Z126" s="158"/>
      <c r="AA126" s="153" t="s">
        <v>210</v>
      </c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5"/>
    </row>
    <row r="127" spans="1:48" ht="15" customHeight="1" x14ac:dyDescent="0.15">
      <c r="A127" s="150"/>
      <c r="B127" s="151"/>
      <c r="C127" s="151"/>
      <c r="D127" s="151"/>
      <c r="E127" s="151"/>
      <c r="F127" s="151"/>
      <c r="G127" s="151"/>
      <c r="H127" s="152"/>
      <c r="I127" s="153" t="s">
        <v>211</v>
      </c>
      <c r="J127" s="154"/>
      <c r="K127" s="154"/>
      <c r="L127" s="154"/>
      <c r="M127" s="154"/>
      <c r="N127" s="154"/>
      <c r="O127" s="154"/>
      <c r="P127" s="155"/>
      <c r="Q127" s="147">
        <v>160</v>
      </c>
      <c r="R127" s="148"/>
      <c r="S127" s="149"/>
      <c r="T127" s="147"/>
      <c r="U127" s="148"/>
      <c r="V127" s="149"/>
      <c r="W127" s="156">
        <f t="shared" si="5"/>
        <v>0</v>
      </c>
      <c r="X127" s="157"/>
      <c r="Y127" s="157"/>
      <c r="Z127" s="158"/>
      <c r="AA127" s="153" t="s">
        <v>212</v>
      </c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5"/>
    </row>
    <row r="128" spans="1:48" ht="15" customHeight="1" x14ac:dyDescent="0.15">
      <c r="A128" s="150"/>
      <c r="B128" s="151"/>
      <c r="C128" s="151"/>
      <c r="D128" s="151"/>
      <c r="E128" s="151"/>
      <c r="F128" s="151"/>
      <c r="G128" s="151"/>
      <c r="H128" s="152"/>
      <c r="I128" s="153" t="s">
        <v>213</v>
      </c>
      <c r="J128" s="154"/>
      <c r="K128" s="154"/>
      <c r="L128" s="154"/>
      <c r="M128" s="154"/>
      <c r="N128" s="154"/>
      <c r="O128" s="154"/>
      <c r="P128" s="155"/>
      <c r="Q128" s="168" t="s">
        <v>140</v>
      </c>
      <c r="R128" s="169"/>
      <c r="S128" s="170"/>
      <c r="T128" s="168"/>
      <c r="U128" s="169"/>
      <c r="V128" s="170"/>
      <c r="W128" s="156">
        <v>0</v>
      </c>
      <c r="X128" s="157"/>
      <c r="Y128" s="157"/>
      <c r="Z128" s="158"/>
      <c r="AA128" s="153" t="s">
        <v>214</v>
      </c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5"/>
    </row>
    <row r="129" spans="1:48" ht="15" customHeight="1" x14ac:dyDescent="0.15">
      <c r="A129" s="150"/>
      <c r="B129" s="151"/>
      <c r="C129" s="151"/>
      <c r="D129" s="151"/>
      <c r="E129" s="151"/>
      <c r="F129" s="151"/>
      <c r="G129" s="151"/>
      <c r="H129" s="152"/>
      <c r="I129" s="153" t="s">
        <v>215</v>
      </c>
      <c r="J129" s="154"/>
      <c r="K129" s="154"/>
      <c r="L129" s="154"/>
      <c r="M129" s="154"/>
      <c r="N129" s="154"/>
      <c r="O129" s="154"/>
      <c r="P129" s="155"/>
      <c r="Q129" s="147">
        <v>130</v>
      </c>
      <c r="R129" s="148"/>
      <c r="S129" s="149"/>
      <c r="T129" s="147"/>
      <c r="U129" s="148"/>
      <c r="V129" s="149"/>
      <c r="W129" s="156">
        <f>Q129*T129</f>
        <v>0</v>
      </c>
      <c r="X129" s="157"/>
      <c r="Y129" s="157"/>
      <c r="Z129" s="158"/>
      <c r="AA129" s="153" t="s">
        <v>262</v>
      </c>
      <c r="AB129" s="154"/>
      <c r="AC129" s="154"/>
      <c r="AD129" s="154"/>
      <c r="AE129" s="154"/>
      <c r="AF129" s="154"/>
      <c r="AG129" s="154"/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5"/>
    </row>
    <row r="130" spans="1:48" ht="15" customHeight="1" x14ac:dyDescent="0.15">
      <c r="A130" s="171"/>
      <c r="B130" s="172"/>
      <c r="C130" s="172"/>
      <c r="D130" s="172"/>
      <c r="E130" s="172"/>
      <c r="F130" s="172"/>
      <c r="G130" s="172"/>
      <c r="H130" s="173"/>
      <c r="I130" s="153" t="s">
        <v>216</v>
      </c>
      <c r="J130" s="154"/>
      <c r="K130" s="154"/>
      <c r="L130" s="154"/>
      <c r="M130" s="154"/>
      <c r="N130" s="154"/>
      <c r="O130" s="154"/>
      <c r="P130" s="155"/>
      <c r="Q130" s="168" t="s">
        <v>141</v>
      </c>
      <c r="R130" s="169"/>
      <c r="S130" s="170"/>
      <c r="T130" s="168"/>
      <c r="U130" s="169"/>
      <c r="V130" s="170"/>
      <c r="W130" s="156">
        <v>0</v>
      </c>
      <c r="X130" s="157"/>
      <c r="Y130" s="157"/>
      <c r="Z130" s="158"/>
      <c r="AA130" s="153" t="s">
        <v>217</v>
      </c>
      <c r="AB130" s="154"/>
      <c r="AC130" s="154"/>
      <c r="AD130" s="154"/>
      <c r="AE130" s="154"/>
      <c r="AF130" s="154"/>
      <c r="AG130" s="154"/>
      <c r="AH130" s="154"/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5"/>
    </row>
    <row r="131" spans="1:48" ht="15" customHeight="1" x14ac:dyDescent="0.15">
      <c r="A131" s="174" t="s">
        <v>56</v>
      </c>
      <c r="B131" s="175"/>
      <c r="C131" s="175"/>
      <c r="D131" s="175"/>
      <c r="E131" s="175"/>
      <c r="F131" s="175"/>
      <c r="G131" s="175"/>
      <c r="H131" s="175"/>
      <c r="I131" s="175"/>
      <c r="J131" s="175"/>
      <c r="K131" s="175"/>
      <c r="L131" s="175"/>
      <c r="M131" s="175"/>
      <c r="N131" s="175"/>
      <c r="O131" s="175"/>
      <c r="P131" s="175"/>
      <c r="Q131" s="175"/>
      <c r="R131" s="175"/>
      <c r="S131" s="176"/>
      <c r="T131" s="177">
        <f>SUM(W69:Z130)</f>
        <v>0</v>
      </c>
      <c r="U131" s="178"/>
      <c r="V131" s="178"/>
      <c r="W131" s="178"/>
      <c r="X131" s="178"/>
      <c r="Y131" s="178"/>
      <c r="Z131" s="179"/>
      <c r="AA131" s="165"/>
      <c r="AB131" s="166"/>
      <c r="AC131" s="166"/>
      <c r="AD131" s="166"/>
      <c r="AE131" s="166"/>
      <c r="AF131" s="166"/>
      <c r="AG131" s="166"/>
      <c r="AH131" s="166"/>
      <c r="AI131" s="166"/>
      <c r="AJ131" s="166"/>
      <c r="AK131" s="166"/>
      <c r="AL131" s="166"/>
      <c r="AM131" s="166"/>
      <c r="AN131" s="166"/>
      <c r="AO131" s="166"/>
      <c r="AP131" s="166"/>
      <c r="AQ131" s="166"/>
      <c r="AR131" s="166"/>
      <c r="AS131" s="166"/>
      <c r="AT131" s="166"/>
      <c r="AU131" s="166"/>
      <c r="AV131" s="167"/>
    </row>
    <row r="132" spans="1:48" ht="15" customHeight="1" x14ac:dyDescent="0.15"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</row>
  </sheetData>
  <protectedRanges>
    <protectedRange sqref="E18:E20 C18:C20 G18:G20 C29" name="範囲3"/>
    <protectedRange sqref="B18:B20" name="範囲1"/>
  </protectedRanges>
  <mergeCells count="690">
    <mergeCell ref="A9:H9"/>
    <mergeCell ref="I9:P9"/>
    <mergeCell ref="AM2:AO3"/>
    <mergeCell ref="AP2:AV3"/>
    <mergeCell ref="A5:P5"/>
    <mergeCell ref="Q5:S5"/>
    <mergeCell ref="T5:V5"/>
    <mergeCell ref="W5:Z5"/>
    <mergeCell ref="AA5:AV5"/>
    <mergeCell ref="A6:P6"/>
    <mergeCell ref="A7:H7"/>
    <mergeCell ref="I7:P7"/>
    <mergeCell ref="A8:H8"/>
    <mergeCell ref="Q6:S6"/>
    <mergeCell ref="T6:V6"/>
    <mergeCell ref="W6:Z6"/>
    <mergeCell ref="AA6:AV6"/>
    <mergeCell ref="Q7:S7"/>
    <mergeCell ref="T7:V7"/>
    <mergeCell ref="W7:Z7"/>
    <mergeCell ref="AA7:AV7"/>
    <mergeCell ref="I8:P8"/>
    <mergeCell ref="Q8:S8"/>
    <mergeCell ref="T8:V8"/>
    <mergeCell ref="W8:Z8"/>
    <mergeCell ref="AA8:AV8"/>
    <mergeCell ref="Q9:S9"/>
    <mergeCell ref="T9:V9"/>
    <mergeCell ref="W9:Z9"/>
    <mergeCell ref="AA9:AV9"/>
    <mergeCell ref="Q10:S10"/>
    <mergeCell ref="T10:V10"/>
    <mergeCell ref="W10:Z10"/>
    <mergeCell ref="AA10:AV10"/>
    <mergeCell ref="A18:S18"/>
    <mergeCell ref="T18:Z18"/>
    <mergeCell ref="AA18:AV18"/>
    <mergeCell ref="AA11:AV11"/>
    <mergeCell ref="I11:P11"/>
    <mergeCell ref="Q13:S13"/>
    <mergeCell ref="T13:V13"/>
    <mergeCell ref="A10:H10"/>
    <mergeCell ref="I10:P10"/>
    <mergeCell ref="W13:Z13"/>
    <mergeCell ref="AA13:AV13"/>
    <mergeCell ref="Q14:S14"/>
    <mergeCell ref="T14:V14"/>
    <mergeCell ref="W14:Z14"/>
    <mergeCell ref="AA14:AV14"/>
    <mergeCell ref="Q15:S15"/>
    <mergeCell ref="T15:V15"/>
    <mergeCell ref="W15:Z15"/>
    <mergeCell ref="I13:P17"/>
    <mergeCell ref="I12:P12"/>
    <mergeCell ref="Q12:S12"/>
    <mergeCell ref="T12:V12"/>
    <mergeCell ref="W12:Z12"/>
    <mergeCell ref="AA12:AV12"/>
    <mergeCell ref="W22:Z22"/>
    <mergeCell ref="AA22:AV22"/>
    <mergeCell ref="A21:P21"/>
    <mergeCell ref="Q21:S21"/>
    <mergeCell ref="T21:V21"/>
    <mergeCell ref="A22:H22"/>
    <mergeCell ref="I22:P22"/>
    <mergeCell ref="Q22:S22"/>
    <mergeCell ref="T22:V22"/>
    <mergeCell ref="W21:Z21"/>
    <mergeCell ref="AA21:AV21"/>
    <mergeCell ref="W26:Z26"/>
    <mergeCell ref="AA26:AV26"/>
    <mergeCell ref="W24:Z24"/>
    <mergeCell ref="AA24:AV24"/>
    <mergeCell ref="W25:Z25"/>
    <mergeCell ref="AA25:AV25"/>
    <mergeCell ref="A25:H25"/>
    <mergeCell ref="I25:P25"/>
    <mergeCell ref="Q25:S25"/>
    <mergeCell ref="T25:V25"/>
    <mergeCell ref="A24:H24"/>
    <mergeCell ref="I24:P24"/>
    <mergeCell ref="Q24:S24"/>
    <mergeCell ref="T24:V24"/>
    <mergeCell ref="Q26:S26"/>
    <mergeCell ref="T26:V26"/>
    <mergeCell ref="A26:H26"/>
    <mergeCell ref="I26:P26"/>
    <mergeCell ref="W27:Z27"/>
    <mergeCell ref="AA27:AV27"/>
    <mergeCell ref="W28:Z28"/>
    <mergeCell ref="AA28:AV28"/>
    <mergeCell ref="A27:H27"/>
    <mergeCell ref="I27:P27"/>
    <mergeCell ref="Q27:S27"/>
    <mergeCell ref="T27:V27"/>
    <mergeCell ref="A28:H28"/>
    <mergeCell ref="I28:P28"/>
    <mergeCell ref="Q28:S28"/>
    <mergeCell ref="T28:V28"/>
    <mergeCell ref="A30:H30"/>
    <mergeCell ref="I30:P30"/>
    <mergeCell ref="Q30:S30"/>
    <mergeCell ref="T30:V30"/>
    <mergeCell ref="W31:Z31"/>
    <mergeCell ref="AA31:AV31"/>
    <mergeCell ref="A31:H31"/>
    <mergeCell ref="I31:P31"/>
    <mergeCell ref="W29:Z29"/>
    <mergeCell ref="AA29:AV29"/>
    <mergeCell ref="Q29:S29"/>
    <mergeCell ref="T29:V29"/>
    <mergeCell ref="A29:H29"/>
    <mergeCell ref="I29:P29"/>
    <mergeCell ref="W30:Z30"/>
    <mergeCell ref="W37:Z37"/>
    <mergeCell ref="W39:Z39"/>
    <mergeCell ref="Q33:S33"/>
    <mergeCell ref="T33:V33"/>
    <mergeCell ref="W33:Z33"/>
    <mergeCell ref="AA30:AV30"/>
    <mergeCell ref="Q32:S32"/>
    <mergeCell ref="T32:V32"/>
    <mergeCell ref="Q31:S31"/>
    <mergeCell ref="T31:V31"/>
    <mergeCell ref="AA36:AV36"/>
    <mergeCell ref="W35:Z35"/>
    <mergeCell ref="AA35:AV35"/>
    <mergeCell ref="AA39:AV39"/>
    <mergeCell ref="AA33:AV33"/>
    <mergeCell ref="W34:Z34"/>
    <mergeCell ref="AA34:AV34"/>
    <mergeCell ref="Q39:S39"/>
    <mergeCell ref="T39:V39"/>
    <mergeCell ref="Q38:S38"/>
    <mergeCell ref="T38:V38"/>
    <mergeCell ref="A38:H38"/>
    <mergeCell ref="I38:P38"/>
    <mergeCell ref="A39:H39"/>
    <mergeCell ref="I39:P39"/>
    <mergeCell ref="A34:H34"/>
    <mergeCell ref="I34:P34"/>
    <mergeCell ref="Q34:S34"/>
    <mergeCell ref="T34:V34"/>
    <mergeCell ref="AA43:AV43"/>
    <mergeCell ref="T45:V45"/>
    <mergeCell ref="AA42:AV42"/>
    <mergeCell ref="AA37:AV37"/>
    <mergeCell ref="W38:Z38"/>
    <mergeCell ref="AA38:AV38"/>
    <mergeCell ref="A32:H32"/>
    <mergeCell ref="I32:P32"/>
    <mergeCell ref="A37:H37"/>
    <mergeCell ref="I37:P37"/>
    <mergeCell ref="Q37:S37"/>
    <mergeCell ref="T37:V37"/>
    <mergeCell ref="A35:H35"/>
    <mergeCell ref="I35:P35"/>
    <mergeCell ref="Q35:S35"/>
    <mergeCell ref="T35:V35"/>
    <mergeCell ref="AA32:AV32"/>
    <mergeCell ref="A36:H36"/>
    <mergeCell ref="I36:P36"/>
    <mergeCell ref="Q36:S36"/>
    <mergeCell ref="T36:V36"/>
    <mergeCell ref="W36:Z36"/>
    <mergeCell ref="A33:H33"/>
    <mergeCell ref="I33:P33"/>
    <mergeCell ref="Q40:S40"/>
    <mergeCell ref="A41:G41"/>
    <mergeCell ref="I41:P41"/>
    <mergeCell ref="Q41:S41"/>
    <mergeCell ref="T42:V42"/>
    <mergeCell ref="W42:Z42"/>
    <mergeCell ref="Q42:S42"/>
    <mergeCell ref="T43:V43"/>
    <mergeCell ref="W43:Z43"/>
    <mergeCell ref="AA40:AV40"/>
    <mergeCell ref="AA45:AV45"/>
    <mergeCell ref="AA44:AV44"/>
    <mergeCell ref="T41:V41"/>
    <mergeCell ref="W41:Z41"/>
    <mergeCell ref="AA41:AV41"/>
    <mergeCell ref="A47:G47"/>
    <mergeCell ref="AA47:AV47"/>
    <mergeCell ref="T47:V47"/>
    <mergeCell ref="W47:Z47"/>
    <mergeCell ref="A46:G46"/>
    <mergeCell ref="Q47:S47"/>
    <mergeCell ref="A42:G42"/>
    <mergeCell ref="I42:P42"/>
    <mergeCell ref="A43:G43"/>
    <mergeCell ref="I43:P43"/>
    <mergeCell ref="Q43:S43"/>
    <mergeCell ref="T40:V40"/>
    <mergeCell ref="W40:Z40"/>
    <mergeCell ref="H40:H45"/>
    <mergeCell ref="W44:Z44"/>
    <mergeCell ref="W45:Z45"/>
    <mergeCell ref="A40:G40"/>
    <mergeCell ref="I40:P40"/>
    <mergeCell ref="A49:G49"/>
    <mergeCell ref="T44:V44"/>
    <mergeCell ref="A44:G44"/>
    <mergeCell ref="I44:P44"/>
    <mergeCell ref="Q44:S44"/>
    <mergeCell ref="A45:G45"/>
    <mergeCell ref="I45:P45"/>
    <mergeCell ref="Q45:S45"/>
    <mergeCell ref="Q49:S49"/>
    <mergeCell ref="I46:P46"/>
    <mergeCell ref="Q46:S46"/>
    <mergeCell ref="I47:P47"/>
    <mergeCell ref="T46:V46"/>
    <mergeCell ref="I49:P49"/>
    <mergeCell ref="H49:H50"/>
    <mergeCell ref="A48:G48"/>
    <mergeCell ref="H46:H48"/>
    <mergeCell ref="I48:P48"/>
    <mergeCell ref="Q48:S48"/>
    <mergeCell ref="AA51:AV51"/>
    <mergeCell ref="W57:Z57"/>
    <mergeCell ref="T51:V51"/>
    <mergeCell ref="T53:V53"/>
    <mergeCell ref="AA57:AV57"/>
    <mergeCell ref="AA54:AV54"/>
    <mergeCell ref="W46:Z46"/>
    <mergeCell ref="AA46:AV46"/>
    <mergeCell ref="W51:Z51"/>
    <mergeCell ref="T49:V49"/>
    <mergeCell ref="W53:Z53"/>
    <mergeCell ref="AA49:AV49"/>
    <mergeCell ref="AA48:AV48"/>
    <mergeCell ref="W48:Z48"/>
    <mergeCell ref="T48:V48"/>
    <mergeCell ref="A51:G51"/>
    <mergeCell ref="A50:G50"/>
    <mergeCell ref="I50:P50"/>
    <mergeCell ref="Q50:S50"/>
    <mergeCell ref="T50:V50"/>
    <mergeCell ref="W50:Z50"/>
    <mergeCell ref="AA50:AV50"/>
    <mergeCell ref="W49:Z49"/>
    <mergeCell ref="I55:P55"/>
    <mergeCell ref="Q55:S55"/>
    <mergeCell ref="AA53:AV53"/>
    <mergeCell ref="A54:G54"/>
    <mergeCell ref="I54:P54"/>
    <mergeCell ref="Q54:S54"/>
    <mergeCell ref="T54:V54"/>
    <mergeCell ref="W54:Z54"/>
    <mergeCell ref="A52:G52"/>
    <mergeCell ref="I52:P52"/>
    <mergeCell ref="Q52:S52"/>
    <mergeCell ref="T52:V52"/>
    <mergeCell ref="W52:Z52"/>
    <mergeCell ref="AA52:AV52"/>
    <mergeCell ref="H51:H55"/>
    <mergeCell ref="A53:G53"/>
    <mergeCell ref="I53:P53"/>
    <mergeCell ref="AA55:AV55"/>
    <mergeCell ref="Q53:S53"/>
    <mergeCell ref="A55:G55"/>
    <mergeCell ref="T55:V55"/>
    <mergeCell ref="W55:Z55"/>
    <mergeCell ref="I51:P51"/>
    <mergeCell ref="Q51:S51"/>
    <mergeCell ref="W59:Z59"/>
    <mergeCell ref="AA59:AV59"/>
    <mergeCell ref="A57:G57"/>
    <mergeCell ref="I57:P57"/>
    <mergeCell ref="Q57:S57"/>
    <mergeCell ref="T57:V57"/>
    <mergeCell ref="A59:G59"/>
    <mergeCell ref="A56:G56"/>
    <mergeCell ref="I56:P56"/>
    <mergeCell ref="Q56:S56"/>
    <mergeCell ref="T56:V56"/>
    <mergeCell ref="W56:Z56"/>
    <mergeCell ref="AA56:AV56"/>
    <mergeCell ref="A58:G58"/>
    <mergeCell ref="W58:Z58"/>
    <mergeCell ref="T58:V58"/>
    <mergeCell ref="Q58:S58"/>
    <mergeCell ref="I58:P58"/>
    <mergeCell ref="AA58:AV58"/>
    <mergeCell ref="A60:G60"/>
    <mergeCell ref="I60:P60"/>
    <mergeCell ref="Q60:S60"/>
    <mergeCell ref="T60:V60"/>
    <mergeCell ref="A61:G61"/>
    <mergeCell ref="I61:P61"/>
    <mergeCell ref="Q61:S61"/>
    <mergeCell ref="T61:V61"/>
    <mergeCell ref="I59:P59"/>
    <mergeCell ref="Q59:S59"/>
    <mergeCell ref="T59:V59"/>
    <mergeCell ref="AA62:AV62"/>
    <mergeCell ref="W67:Z67"/>
    <mergeCell ref="AA67:AV67"/>
    <mergeCell ref="W60:Z60"/>
    <mergeCell ref="AA60:AV60"/>
    <mergeCell ref="W61:Z61"/>
    <mergeCell ref="AA61:AV61"/>
    <mergeCell ref="AA64:AV64"/>
    <mergeCell ref="W63:Z63"/>
    <mergeCell ref="W66:Z66"/>
    <mergeCell ref="AA66:AV66"/>
    <mergeCell ref="AA63:AV63"/>
    <mergeCell ref="AA65:AV65"/>
    <mergeCell ref="Q62:S62"/>
    <mergeCell ref="T62:V62"/>
    <mergeCell ref="A62:G62"/>
    <mergeCell ref="I62:P62"/>
    <mergeCell ref="A67:G67"/>
    <mergeCell ref="I67:P67"/>
    <mergeCell ref="T65:V65"/>
    <mergeCell ref="Q65:S65"/>
    <mergeCell ref="W62:Z62"/>
    <mergeCell ref="Q66:S66"/>
    <mergeCell ref="T66:V66"/>
    <mergeCell ref="A66:G66"/>
    <mergeCell ref="I66:P66"/>
    <mergeCell ref="I65:P65"/>
    <mergeCell ref="A65:G65"/>
    <mergeCell ref="W65:Z65"/>
    <mergeCell ref="A63:G63"/>
    <mergeCell ref="I63:P63"/>
    <mergeCell ref="Q63:S63"/>
    <mergeCell ref="T63:V63"/>
    <mergeCell ref="Q64:S64"/>
    <mergeCell ref="A64:G64"/>
    <mergeCell ref="I64:P64"/>
    <mergeCell ref="AA68:AV68"/>
    <mergeCell ref="Q69:S69"/>
    <mergeCell ref="W69:Z69"/>
    <mergeCell ref="AA69:AV69"/>
    <mergeCell ref="AA71:AV71"/>
    <mergeCell ref="A68:S68"/>
    <mergeCell ref="T68:Z68"/>
    <mergeCell ref="W64:Z64"/>
    <mergeCell ref="T70:V70"/>
    <mergeCell ref="I71:P71"/>
    <mergeCell ref="Q71:S71"/>
    <mergeCell ref="T69:V69"/>
    <mergeCell ref="I70:P70"/>
    <mergeCell ref="Q70:S70"/>
    <mergeCell ref="T64:V64"/>
    <mergeCell ref="Q67:S67"/>
    <mergeCell ref="T67:V67"/>
    <mergeCell ref="A69:G69"/>
    <mergeCell ref="A70:G72"/>
    <mergeCell ref="AA72:AV72"/>
    <mergeCell ref="H69:H71"/>
    <mergeCell ref="I69:P69"/>
    <mergeCell ref="H72:H74"/>
    <mergeCell ref="I72:P72"/>
    <mergeCell ref="Q72:S72"/>
    <mergeCell ref="W70:Z70"/>
    <mergeCell ref="T74:V74"/>
    <mergeCell ref="AA70:AV70"/>
    <mergeCell ref="AA73:AV73"/>
    <mergeCell ref="I73:P73"/>
    <mergeCell ref="T73:V73"/>
    <mergeCell ref="T71:V71"/>
    <mergeCell ref="W71:Z71"/>
    <mergeCell ref="W73:Z73"/>
    <mergeCell ref="T72:V72"/>
    <mergeCell ref="W72:Z72"/>
    <mergeCell ref="Q73:S73"/>
    <mergeCell ref="A73:G73"/>
    <mergeCell ref="A74:G74"/>
    <mergeCell ref="I74:P74"/>
    <mergeCell ref="Q74:S74"/>
    <mergeCell ref="T75:V75"/>
    <mergeCell ref="W75:Z75"/>
    <mergeCell ref="AA75:AV75"/>
    <mergeCell ref="H75:H77"/>
    <mergeCell ref="I75:P75"/>
    <mergeCell ref="Q75:S75"/>
    <mergeCell ref="A77:G77"/>
    <mergeCell ref="I76:P76"/>
    <mergeCell ref="Q76:S76"/>
    <mergeCell ref="W74:Z74"/>
    <mergeCell ref="AA74:AV74"/>
    <mergeCell ref="T76:V76"/>
    <mergeCell ref="W76:Z76"/>
    <mergeCell ref="AA76:AV76"/>
    <mergeCell ref="A75:G75"/>
    <mergeCell ref="T77:V77"/>
    <mergeCell ref="W77:Z77"/>
    <mergeCell ref="AA77:AV77"/>
    <mergeCell ref="I77:P77"/>
    <mergeCell ref="Q77:S77"/>
    <mergeCell ref="A76:G76"/>
    <mergeCell ref="A80:H80"/>
    <mergeCell ref="I80:P80"/>
    <mergeCell ref="Q80:S80"/>
    <mergeCell ref="T80:V80"/>
    <mergeCell ref="W80:Z80"/>
    <mergeCell ref="AA80:AV80"/>
    <mergeCell ref="A78:H78"/>
    <mergeCell ref="I78:P79"/>
    <mergeCell ref="Q78:S79"/>
    <mergeCell ref="T78:V79"/>
    <mergeCell ref="W78:Z79"/>
    <mergeCell ref="AA78:AV78"/>
    <mergeCell ref="A79:H79"/>
    <mergeCell ref="AA79:AV79"/>
    <mergeCell ref="AA82:AV82"/>
    <mergeCell ref="T81:V81"/>
    <mergeCell ref="AA83:AV83"/>
    <mergeCell ref="A81:H81"/>
    <mergeCell ref="I81:P81"/>
    <mergeCell ref="Q81:S81"/>
    <mergeCell ref="I83:P83"/>
    <mergeCell ref="Q83:S83"/>
    <mergeCell ref="A82:G82"/>
    <mergeCell ref="H82:H83"/>
    <mergeCell ref="I82:P82"/>
    <mergeCell ref="Q82:S82"/>
    <mergeCell ref="A83:G83"/>
    <mergeCell ref="T83:V83"/>
    <mergeCell ref="W83:Z83"/>
    <mergeCell ref="W81:Z81"/>
    <mergeCell ref="AA81:AV81"/>
    <mergeCell ref="T82:V82"/>
    <mergeCell ref="W82:Z82"/>
    <mergeCell ref="A85:G85"/>
    <mergeCell ref="I85:P85"/>
    <mergeCell ref="AA85:AV85"/>
    <mergeCell ref="A84:G84"/>
    <mergeCell ref="H84:H87"/>
    <mergeCell ref="I84:P84"/>
    <mergeCell ref="Q84:S84"/>
    <mergeCell ref="Q86:S86"/>
    <mergeCell ref="Q85:S85"/>
    <mergeCell ref="T85:V85"/>
    <mergeCell ref="A86:G86"/>
    <mergeCell ref="I86:P86"/>
    <mergeCell ref="T86:V86"/>
    <mergeCell ref="W86:Z86"/>
    <mergeCell ref="AA86:AV86"/>
    <mergeCell ref="W85:Z85"/>
    <mergeCell ref="T84:V84"/>
    <mergeCell ref="W84:Z84"/>
    <mergeCell ref="AA84:AV84"/>
    <mergeCell ref="T88:V89"/>
    <mergeCell ref="W88:Z89"/>
    <mergeCell ref="AA88:AV88"/>
    <mergeCell ref="A89:G89"/>
    <mergeCell ref="AA89:AV89"/>
    <mergeCell ref="A88:G88"/>
    <mergeCell ref="H88:H89"/>
    <mergeCell ref="A87:G87"/>
    <mergeCell ref="I87:P87"/>
    <mergeCell ref="Q87:S87"/>
    <mergeCell ref="T87:V87"/>
    <mergeCell ref="W87:Z87"/>
    <mergeCell ref="AA87:AV87"/>
    <mergeCell ref="I88:P89"/>
    <mergeCell ref="Q88:S89"/>
    <mergeCell ref="T90:V91"/>
    <mergeCell ref="W90:Z91"/>
    <mergeCell ref="AA90:AV90"/>
    <mergeCell ref="A91:G91"/>
    <mergeCell ref="AA91:AV91"/>
    <mergeCell ref="A90:G90"/>
    <mergeCell ref="H90:H91"/>
    <mergeCell ref="I90:P91"/>
    <mergeCell ref="Q90:S91"/>
    <mergeCell ref="T92:V93"/>
    <mergeCell ref="W92:Z93"/>
    <mergeCell ref="AA92:AV92"/>
    <mergeCell ref="A93:G93"/>
    <mergeCell ref="AA93:AV93"/>
    <mergeCell ref="A92:G92"/>
    <mergeCell ref="H92:H93"/>
    <mergeCell ref="I92:P93"/>
    <mergeCell ref="Q92:S93"/>
    <mergeCell ref="T94:V95"/>
    <mergeCell ref="W94:Z95"/>
    <mergeCell ref="AA94:AV94"/>
    <mergeCell ref="A95:G95"/>
    <mergeCell ref="AA95:AV95"/>
    <mergeCell ref="A94:G94"/>
    <mergeCell ref="H94:H95"/>
    <mergeCell ref="I94:P95"/>
    <mergeCell ref="Q94:S95"/>
    <mergeCell ref="T96:V97"/>
    <mergeCell ref="W96:Z97"/>
    <mergeCell ref="AA96:AV96"/>
    <mergeCell ref="A97:G97"/>
    <mergeCell ref="AA97:AV97"/>
    <mergeCell ref="A96:G96"/>
    <mergeCell ref="H96:H97"/>
    <mergeCell ref="I96:P97"/>
    <mergeCell ref="Q96:S97"/>
    <mergeCell ref="T98:V99"/>
    <mergeCell ref="W98:Z99"/>
    <mergeCell ref="AA98:AV98"/>
    <mergeCell ref="A99:G99"/>
    <mergeCell ref="AA99:AV99"/>
    <mergeCell ref="A98:G98"/>
    <mergeCell ref="H98:H99"/>
    <mergeCell ref="I98:P99"/>
    <mergeCell ref="Q98:S99"/>
    <mergeCell ref="T100:V101"/>
    <mergeCell ref="W100:Z101"/>
    <mergeCell ref="AA100:AV100"/>
    <mergeCell ref="A101:G101"/>
    <mergeCell ref="AA101:AV101"/>
    <mergeCell ref="A100:G100"/>
    <mergeCell ref="H100:H101"/>
    <mergeCell ref="I100:P101"/>
    <mergeCell ref="Q100:S101"/>
    <mergeCell ref="W104:Z105"/>
    <mergeCell ref="AA104:AV104"/>
    <mergeCell ref="A105:G105"/>
    <mergeCell ref="AA105:AV105"/>
    <mergeCell ref="A104:G104"/>
    <mergeCell ref="H104:H105"/>
    <mergeCell ref="I104:P105"/>
    <mergeCell ref="Q104:S105"/>
    <mergeCell ref="T102:V103"/>
    <mergeCell ref="W102:Z103"/>
    <mergeCell ref="AA102:AV102"/>
    <mergeCell ref="A103:G103"/>
    <mergeCell ref="AA103:AV103"/>
    <mergeCell ref="A102:G102"/>
    <mergeCell ref="H102:H103"/>
    <mergeCell ref="I102:P103"/>
    <mergeCell ref="Q102:S103"/>
    <mergeCell ref="A109:G109"/>
    <mergeCell ref="A108:G108"/>
    <mergeCell ref="H108:H109"/>
    <mergeCell ref="I108:P109"/>
    <mergeCell ref="T106:V107"/>
    <mergeCell ref="W106:Z107"/>
    <mergeCell ref="AA106:AV106"/>
    <mergeCell ref="A107:G107"/>
    <mergeCell ref="AA107:AV107"/>
    <mergeCell ref="A106:G106"/>
    <mergeCell ref="H106:H107"/>
    <mergeCell ref="I106:P107"/>
    <mergeCell ref="Q106:S107"/>
    <mergeCell ref="A112:G112"/>
    <mergeCell ref="H112:H113"/>
    <mergeCell ref="I112:P113"/>
    <mergeCell ref="Q112:S113"/>
    <mergeCell ref="T112:V113"/>
    <mergeCell ref="A113:G113"/>
    <mergeCell ref="W112:Z113"/>
    <mergeCell ref="A111:G111"/>
    <mergeCell ref="A110:G110"/>
    <mergeCell ref="H110:H111"/>
    <mergeCell ref="I110:P111"/>
    <mergeCell ref="Q110:S111"/>
    <mergeCell ref="A115:H115"/>
    <mergeCell ref="I115:P115"/>
    <mergeCell ref="A114:G114"/>
    <mergeCell ref="I114:P114"/>
    <mergeCell ref="Q114:S114"/>
    <mergeCell ref="T114:V114"/>
    <mergeCell ref="A116:H116"/>
    <mergeCell ref="I116:P116"/>
    <mergeCell ref="Q116:S116"/>
    <mergeCell ref="W122:Z122"/>
    <mergeCell ref="AA122:AV122"/>
    <mergeCell ref="A120:H120"/>
    <mergeCell ref="I120:P120"/>
    <mergeCell ref="Q120:S120"/>
    <mergeCell ref="T120:V120"/>
    <mergeCell ref="A122:H122"/>
    <mergeCell ref="I122:P122"/>
    <mergeCell ref="Q122:S122"/>
    <mergeCell ref="T122:V122"/>
    <mergeCell ref="A121:H121"/>
    <mergeCell ref="I121:P121"/>
    <mergeCell ref="Q121:S121"/>
    <mergeCell ref="T121:V121"/>
    <mergeCell ref="W121:Z121"/>
    <mergeCell ref="AA121:AV121"/>
    <mergeCell ref="W120:Z120"/>
    <mergeCell ref="AA120:AV120"/>
    <mergeCell ref="Q11:S11"/>
    <mergeCell ref="T11:V11"/>
    <mergeCell ref="W11:Z11"/>
    <mergeCell ref="A131:S131"/>
    <mergeCell ref="T131:Z131"/>
    <mergeCell ref="A129:H129"/>
    <mergeCell ref="I129:P129"/>
    <mergeCell ref="Q129:S129"/>
    <mergeCell ref="Q128:S128"/>
    <mergeCell ref="T128:V128"/>
    <mergeCell ref="Q127:S127"/>
    <mergeCell ref="T127:V127"/>
    <mergeCell ref="A127:H127"/>
    <mergeCell ref="I127:P127"/>
    <mergeCell ref="A128:H128"/>
    <mergeCell ref="I128:P128"/>
    <mergeCell ref="W127:Z127"/>
    <mergeCell ref="W128:Z128"/>
    <mergeCell ref="W125:Z125"/>
    <mergeCell ref="W126:Z126"/>
    <mergeCell ref="A125:H125"/>
    <mergeCell ref="I125:P125"/>
    <mergeCell ref="A126:H126"/>
    <mergeCell ref="I126:P126"/>
    <mergeCell ref="AA125:AV125"/>
    <mergeCell ref="AA126:AV126"/>
    <mergeCell ref="Q125:S125"/>
    <mergeCell ref="T125:V125"/>
    <mergeCell ref="W123:Z123"/>
    <mergeCell ref="AA123:AV123"/>
    <mergeCell ref="W124:Z124"/>
    <mergeCell ref="AA124:AV124"/>
    <mergeCell ref="A130:H130"/>
    <mergeCell ref="I130:P130"/>
    <mergeCell ref="Q126:S126"/>
    <mergeCell ref="T126:V126"/>
    <mergeCell ref="Q124:S124"/>
    <mergeCell ref="T124:V124"/>
    <mergeCell ref="Q123:S123"/>
    <mergeCell ref="T123:V123"/>
    <mergeCell ref="A123:H123"/>
    <mergeCell ref="I123:P123"/>
    <mergeCell ref="A124:H124"/>
    <mergeCell ref="I124:P124"/>
    <mergeCell ref="AA131:AV131"/>
    <mergeCell ref="W129:Z129"/>
    <mergeCell ref="AA129:AV129"/>
    <mergeCell ref="T129:V129"/>
    <mergeCell ref="Q130:S130"/>
    <mergeCell ref="T130:V130"/>
    <mergeCell ref="W130:Z130"/>
    <mergeCell ref="AA130:AV130"/>
    <mergeCell ref="AA127:AV127"/>
    <mergeCell ref="AA128:AV128"/>
    <mergeCell ref="W114:Z114"/>
    <mergeCell ref="AA112:AV112"/>
    <mergeCell ref="AA114:AV114"/>
    <mergeCell ref="W115:Z115"/>
    <mergeCell ref="AA115:AV115"/>
    <mergeCell ref="I23:P23"/>
    <mergeCell ref="Q23:S23"/>
    <mergeCell ref="W23:Z23"/>
    <mergeCell ref="T23:V23"/>
    <mergeCell ref="AA23:AV23"/>
    <mergeCell ref="W32:Z32"/>
    <mergeCell ref="Q115:S115"/>
    <mergeCell ref="T115:V115"/>
    <mergeCell ref="T110:V111"/>
    <mergeCell ref="W110:Z111"/>
    <mergeCell ref="AA110:AV110"/>
    <mergeCell ref="AA111:AV111"/>
    <mergeCell ref="AA113:AV113"/>
    <mergeCell ref="T108:V109"/>
    <mergeCell ref="W108:Z109"/>
    <mergeCell ref="AA108:AV108"/>
    <mergeCell ref="AA109:AV109"/>
    <mergeCell ref="Q108:S109"/>
    <mergeCell ref="T104:V105"/>
    <mergeCell ref="AA118:AV118"/>
    <mergeCell ref="W119:Z119"/>
    <mergeCell ref="AA119:AV119"/>
    <mergeCell ref="W117:Z117"/>
    <mergeCell ref="AA117:AV117"/>
    <mergeCell ref="I117:P117"/>
    <mergeCell ref="Q117:S117"/>
    <mergeCell ref="W116:Z116"/>
    <mergeCell ref="T117:V117"/>
    <mergeCell ref="AA116:AV116"/>
    <mergeCell ref="Q119:S119"/>
    <mergeCell ref="T119:V119"/>
    <mergeCell ref="Q118:S118"/>
    <mergeCell ref="T118:V118"/>
    <mergeCell ref="A118:H118"/>
    <mergeCell ref="I118:P118"/>
    <mergeCell ref="A119:H119"/>
    <mergeCell ref="I119:P119"/>
    <mergeCell ref="W118:Z118"/>
    <mergeCell ref="AA15:AV15"/>
    <mergeCell ref="Q16:S16"/>
    <mergeCell ref="T16:V16"/>
    <mergeCell ref="W16:Z16"/>
    <mergeCell ref="AA16:AV16"/>
    <mergeCell ref="Q17:S17"/>
    <mergeCell ref="T17:V17"/>
    <mergeCell ref="W17:Z17"/>
    <mergeCell ref="AA17:AV17"/>
  </mergeCells>
  <phoneticPr fontId="1"/>
  <printOptions horizontalCentered="1"/>
  <pageMargins left="0.19685039370078741" right="0.19685039370078741" top="0.59055118110236227" bottom="0" header="0.39370078740157483" footer="0"/>
  <pageSetup paperSize="9" scale="78" orientation="portrait" r:id="rId1"/>
  <headerFooter alignWithMargins="0"/>
  <rowBreaks count="1" manualBreakCount="1">
    <brk id="68" max="4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宿泊食事簡易試算シート</vt:lpstr>
      <vt:lpstr>料金試算表（詳細－手入力版）</vt:lpstr>
      <vt:lpstr>宿泊食事簡易試算シート!Print_Area</vt:lpstr>
      <vt:lpstr>'料金試算表（詳細－手入力版）'!Print_Area</vt:lpstr>
      <vt:lpstr>'料金試算表（詳細－手入力版）'!Print_Titles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独立行政法人国立少年自然の家</dc:creator>
  <cp:lastModifiedBy>mo.fukunaga</cp:lastModifiedBy>
  <cp:lastPrinted>2023-04-25T07:59:45Z</cp:lastPrinted>
  <dcterms:created xsi:type="dcterms:W3CDTF">2007-12-19T05:31:10Z</dcterms:created>
  <dcterms:modified xsi:type="dcterms:W3CDTF">2023-04-26T08:47:59Z</dcterms:modified>
</cp:coreProperties>
</file>